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pl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<sst xmlns="http://schemas.openxmlformats.org/spreadsheetml/2006/main" count="131" uniqueCount="69">
  <si>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TT</t>
  </si>
  <si>
    <t>Chỉ tiêu</t>
  </si>
  <si>
    <t>Đơn vị</t>
  </si>
  <si>
    <t>a)</t>
  </si>
  <si>
    <t>b)</t>
  </si>
  <si>
    <t>Tạ/ha</t>
  </si>
  <si>
    <t>Ngô:</t>
  </si>
  <si>
    <t>Tổng DTGT</t>
  </si>
  <si>
    <t>Ha</t>
  </si>
  <si>
    <t>Tấn</t>
  </si>
  <si>
    <t>Trong đó : Thóc</t>
  </si>
  <si>
    <t>1.1</t>
  </si>
  <si>
    <t>Cây lương thực</t>
  </si>
  <si>
    <t xml:space="preserve"> NS</t>
  </si>
  <si>
    <t>SL</t>
  </si>
  <si>
    <t>1.2</t>
  </si>
  <si>
    <t>Cây tinh bột có củ</t>
  </si>
  <si>
    <t>1.3</t>
  </si>
  <si>
    <t>Cây thực phẩm</t>
  </si>
  <si>
    <t>Đậu các loại</t>
  </si>
  <si>
    <t>1.4</t>
  </si>
  <si>
    <t>Cây CNNN</t>
  </si>
  <si>
    <t>NS</t>
  </si>
  <si>
    <t>Tổng SLLT cây có hạt</t>
  </si>
  <si>
    <t xml:space="preserve">Rau các loại </t>
  </si>
  <si>
    <t>Con</t>
  </si>
  <si>
    <t>I</t>
  </si>
  <si>
    <t>TRỒNG TRỌT</t>
  </si>
  <si>
    <t>CHĂN NUÔI</t>
  </si>
  <si>
    <t>Đàn trâu  tổng số</t>
  </si>
  <si>
    <t>Đàn bò tổng số</t>
  </si>
  <si>
    <t>Đàn heo tổng số</t>
  </si>
  <si>
    <t>II</t>
  </si>
  <si>
    <t>Hộ</t>
  </si>
  <si>
    <t>%</t>
  </si>
  <si>
    <t>So sánh</t>
  </si>
  <si>
    <t>Mía lưu gốc</t>
  </si>
  <si>
    <t xml:space="preserve">Cây HM khác </t>
  </si>
  <si>
    <t>Cây ăn quả, cây dược liệu</t>
  </si>
  <si>
    <t>Số hộ nghèo</t>
  </si>
  <si>
    <t>Tỷ lệ hộ nghèo</t>
  </si>
  <si>
    <t>Mức giảm tỷ lệ hộ nghèo</t>
  </si>
  <si>
    <t>Tỷ lệ hộ cận nghèo</t>
  </si>
  <si>
    <t>Số hộ thoát nghèo</t>
  </si>
  <si>
    <t>Tỷ đồng</t>
  </si>
  <si>
    <t>Chi ngân sách</t>
  </si>
  <si>
    <t xml:space="preserve">Lúa Đông -Xuân </t>
  </si>
  <si>
    <t>Sắn</t>
  </si>
  <si>
    <t xml:space="preserve">Lạc </t>
  </si>
  <si>
    <t>1.6</t>
  </si>
  <si>
    <t>Mía trồng mới</t>
  </si>
  <si>
    <t>Kế hoạch 2020</t>
  </si>
  <si>
    <t>Năm 2020</t>
  </si>
  <si>
    <t>6 tháng đầu năm 2020/Kế hoạch năm 2020</t>
  </si>
  <si>
    <t xml:space="preserve"> </t>
  </si>
  <si>
    <t xml:space="preserve">Lúa cả năm </t>
  </si>
  <si>
    <t xml:space="preserve">Lúa Vụ mùa </t>
  </si>
  <si>
    <t>Mía tổng số</t>
  </si>
  <si>
    <t>LĨNH VỰC NÔNG NGHIỆP</t>
  </si>
  <si>
    <t>LĨNH VỰC NGÂN SÁCH</t>
  </si>
  <si>
    <t>Tổng thu ngân sách</t>
  </si>
  <si>
    <t>LĨNH VỰC VĂN HÓA XÃ HỘI</t>
  </si>
  <si>
    <t>Số hộ cận nghèo</t>
  </si>
  <si>
    <t>Tỷ lệ dân số tham gia BHYT</t>
  </si>
  <si>
    <t>TÌNH HÌNH THỰC HIỆN CÁC CHỈ TIÊU</t>
  </si>
  <si>
    <t>TH  6 tháng đầu năm 2020/TH 6 tháng đầu năm 2019</t>
  </si>
  <si>
    <t>TH 6 tháng đầu năm 2019</t>
  </si>
  <si>
    <t xml:space="preserve"> TH 6 tháng đầu năm  2020</t>
  </si>
  <si>
    <t>(Kèm theo Báo cáo số 175/BC-UBND ngày 09/6/2020 của UBND xã Xuân An)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</si>
</sst>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V_N_D_-;\-* #,##0.00\ _V_N_D_-;_-* &quot;-&quot;??\ _V_N_D_-;_-@_-"/>
    <numFmt numFmtId="166" formatCode="&quot;£&quot;#,##0;\-&quot;£&quot;#,##0"/>
    <numFmt numFmtId="167" formatCode="#,##0\ &quot;þ&quot;;[Red]\-#,##0\ &quot;þ&quot;"/>
    <numFmt numFmtId="168" formatCode="\$#,##0\ ;\(\$#,##0\)"/>
    <numFmt numFmtId="169" formatCode="&quot;VND&quot;#,##0_);[Red]\(&quot;VND&quot;#,##0\)"/>
    <numFmt numFmtId="170" formatCode="_-* #,##0_-;\-* #,##0_-;_-* &quot;-&quot;_-;_-@_-"/>
    <numFmt numFmtId="171" formatCode="_-* #,##0.00_-;\-* #,##0.00_-;_-* &quot;-&quot;??_-;_-@_-"/>
    <numFmt numFmtId="172" formatCode="&quot;\&quot;#,##0;[Red]&quot;\&quot;&quot;\&quot;\-#,##0"/>
    <numFmt numFmtId="173" formatCode="&quot;\&quot;#,##0.00;[Red]&quot;\&quot;&quot;\&quot;&quot;\&quot;&quot;\&quot;&quot;\&quot;&quot;\&quot;\-#,##0.00"/>
    <numFmt numFmtId="174" formatCode="&quot;\&quot;#,##0.00;[Red]&quot;\&quot;\-#,##0.00"/>
    <numFmt numFmtId="175" formatCode="&quot;\&quot;#,##0;[Red]&quot;\&quot;\-#,##0"/>
    <numFmt numFmtId="176" formatCode="_-&quot;€&quot;* #,##0_-;\-&quot;€&quot;* #,##0_-;_-&quot;€&quot;* &quot;-&quot;_-;_-@_-"/>
    <numFmt numFmtId="177" formatCode="#,##0\ &quot;€&quot;;[Red]\-#,##0\ &quot;€&quot;"/>
    <numFmt numFmtId="178" formatCode="_-&quot;€&quot;* #,##0.00_-;\-&quot;€&quot;* #,##0.00_-;_-&quot;€&quot;* &quot;-&quot;??_-;_-@_-"/>
    <numFmt numFmtId="179" formatCode="#,##0.0"/>
    <numFmt numFmtId="180" formatCode="_(* #,##0.0_);_(* \(#,##0.0\);_(* &quot;-&quot;??_);_(@_)"/>
    <numFmt numFmtId="181" formatCode="#,##0;[Red]#,##0"/>
    <numFmt numFmtId="182" formatCode="0.0"/>
    <numFmt numFmtId="183" formatCode="#,##0.0;[Red]#,##0.0"/>
    <numFmt numFmtId="184" formatCode="0.00000"/>
    <numFmt numFmtId="185" formatCode="0.0000"/>
    <numFmt numFmtId="186" formatCode="0.000"/>
    <numFmt numFmtId="187" formatCode="#,##0.00;[Red]#,##0.00"/>
    <numFmt numFmtId="188" formatCode="#,##0.000;[Red]#,##0.000"/>
    <numFmt numFmtId="189" formatCode="[$-409]dddd\,\ mmmm\ dd\,\ yyyy"/>
    <numFmt numFmtId="190" formatCode="[$-409]h:mm:ss\ AM/PM"/>
    <numFmt numFmtId="191" formatCode="00000"/>
    <numFmt numFmtId="192" formatCode="0.000000"/>
    <numFmt numFmtId="193" formatCode="_(* #,##0.0000_);_(* \(#,##0.0000\);_(* &quot;-&quot;??_);_(@_)"/>
    <numFmt numFmtId="194" formatCode="#,##0.000"/>
  </numFmts>
  <fonts count="49">
    <font>
      <sz val="12"/>
      <name val="Times New Roman"/>
      <family val="0"/>
    </font>
    <font>
      <sz val="11"/>
      <color indexed="8"/>
      <name val="Arial"/>
      <family val="2"/>
    </font>
    <font>
      <sz val="14"/>
      <name val=".VnTimeH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3"/>
      <color indexed="8"/>
      <name val="Times New Roman"/>
      <family val="2"/>
    </font>
    <font>
      <i/>
      <sz val="11"/>
      <color indexed="23"/>
      <name val="Arial"/>
      <family val="2"/>
    </font>
    <font>
      <u val="single"/>
      <sz val="12"/>
      <color indexed="36"/>
      <name val="Times New Roman"/>
      <family val="1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10"/>
      <name val="VNtimes new roman"/>
      <family val="1"/>
    </font>
    <font>
      <sz val="10"/>
      <name val="Times New Roman"/>
      <family val="1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64" fontId="2" fillId="0" borderId="1" applyNumberFormat="0" applyFont="0" applyBorder="0" applyAlignment="0">
      <protection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20" borderId="2" applyNumberFormat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 vertical="center"/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9" applyNumberFormat="0" applyFill="0" applyAlignment="0" applyProtection="0"/>
    <xf numFmtId="3" fontId="22" fillId="0" borderId="10" applyNumberFormat="0" applyAlignment="0">
      <protection/>
    </xf>
    <xf numFmtId="3" fontId="23" fillId="0" borderId="10" applyNumberFormat="0" applyAlignment="0">
      <protection/>
    </xf>
    <xf numFmtId="3" fontId="24" fillId="0" borderId="10" applyNumberFormat="0" applyAlignment="0">
      <protection/>
    </xf>
    <xf numFmtId="0" fontId="25" fillId="0" borderId="0" applyNumberFormat="0" applyFont="0" applyFill="0" applyAlignment="0">
      <protection/>
    </xf>
    <xf numFmtId="0" fontId="26" fillId="22" borderId="0" applyNumberFormat="0" applyBorder="0" applyAlignment="0" applyProtection="0"/>
    <xf numFmtId="169" fontId="2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11" applyNumberFormat="0" applyFont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" fontId="31" fillId="0" borderId="10" applyNumberFormat="0" applyAlignment="0">
      <protection/>
    </xf>
    <xf numFmtId="3" fontId="32" fillId="0" borderId="13" applyNumberFormat="0" applyAlignment="0">
      <protection/>
    </xf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0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40" fillId="0" borderId="0">
      <alignment/>
      <protection/>
    </xf>
    <xf numFmtId="0" fontId="25" fillId="0" borderId="0">
      <alignment/>
      <protection/>
    </xf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39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3" fillId="0" borderId="0" xfId="84" applyFont="1" applyAlignment="1">
      <alignment horizontal="center" vertical="center"/>
      <protection/>
    </xf>
    <xf numFmtId="0" fontId="43" fillId="0" borderId="15" xfId="84" applyFont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16" xfId="84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84" applyFont="1" applyAlignment="1">
      <alignment horizontal="center" vertical="center"/>
      <protection/>
    </xf>
    <xf numFmtId="0" fontId="43" fillId="0" borderId="15" xfId="84" applyFont="1" applyBorder="1" applyAlignment="1">
      <alignment horizontal="center" vertical="center" wrapText="1"/>
      <protection/>
    </xf>
    <xf numFmtId="0" fontId="43" fillId="0" borderId="5" xfId="84" applyFont="1" applyBorder="1" applyAlignment="1">
      <alignment horizontal="center" vertical="center" wrapText="1"/>
      <protection/>
    </xf>
    <xf numFmtId="0" fontId="43" fillId="0" borderId="18" xfId="84" applyFont="1" applyBorder="1" applyAlignment="1">
      <alignment horizontal="center" vertical="center" wrapText="1"/>
      <protection/>
    </xf>
    <xf numFmtId="0" fontId="43" fillId="0" borderId="19" xfId="84" applyFont="1" applyBorder="1" applyAlignment="1">
      <alignment horizontal="center" vertical="center" wrapText="1"/>
      <protection/>
    </xf>
    <xf numFmtId="0" fontId="45" fillId="0" borderId="16" xfId="84" applyFont="1" applyBorder="1" applyAlignment="1">
      <alignment horizontal="center" vertical="center" wrapText="1"/>
      <protection/>
    </xf>
    <xf numFmtId="0" fontId="45" fillId="0" borderId="15" xfId="84" applyFont="1" applyBorder="1" applyAlignment="1">
      <alignment horizontal="center" vertical="center" wrapText="1"/>
      <protection/>
    </xf>
    <xf numFmtId="0" fontId="46" fillId="0" borderId="15" xfId="84" applyFont="1" applyBorder="1" applyAlignment="1">
      <alignment horizontal="center" vertical="center" wrapText="1"/>
      <protection/>
    </xf>
    <xf numFmtId="0" fontId="45" fillId="0" borderId="17" xfId="84" applyFont="1" applyBorder="1" applyAlignment="1">
      <alignment horizontal="center" vertical="center" wrapText="1"/>
      <protection/>
    </xf>
    <xf numFmtId="180" fontId="45" fillId="0" borderId="15" xfId="58" applyNumberFormat="1" applyFont="1" applyFill="1" applyBorder="1" applyAlignment="1">
      <alignment horizontal="center" vertical="center"/>
    </xf>
    <xf numFmtId="0" fontId="45" fillId="0" borderId="15" xfId="84" applyFont="1" applyFill="1" applyBorder="1" applyAlignment="1">
      <alignment vertical="center" wrapText="1"/>
      <protection/>
    </xf>
    <xf numFmtId="0" fontId="46" fillId="0" borderId="15" xfId="84" applyFont="1" applyFill="1" applyBorder="1" applyAlignment="1">
      <alignment horizontal="center" vertical="center"/>
      <protection/>
    </xf>
    <xf numFmtId="0" fontId="45" fillId="0" borderId="15" xfId="84" applyFont="1" applyFill="1" applyBorder="1" applyAlignment="1">
      <alignment horizontal="center" vertical="center"/>
      <protection/>
    </xf>
    <xf numFmtId="3" fontId="45" fillId="0" borderId="15" xfId="84" applyNumberFormat="1" applyFont="1" applyFill="1" applyBorder="1" applyAlignment="1">
      <alignment horizontal="center" vertical="center"/>
      <protection/>
    </xf>
    <xf numFmtId="3" fontId="45" fillId="24" borderId="15" xfId="84" applyNumberFormat="1" applyFont="1" applyFill="1" applyBorder="1" applyAlignment="1">
      <alignment horizontal="center" vertical="center"/>
      <protection/>
    </xf>
    <xf numFmtId="179" fontId="45" fillId="0" borderId="15" xfId="84" applyNumberFormat="1" applyFont="1" applyFill="1" applyBorder="1" applyAlignment="1">
      <alignment horizontal="center" vertical="center"/>
      <protection/>
    </xf>
    <xf numFmtId="1" fontId="45" fillId="24" borderId="15" xfId="84" applyNumberFormat="1" applyFont="1" applyFill="1" applyBorder="1" applyAlignment="1">
      <alignment horizontal="center" vertical="center"/>
      <protection/>
    </xf>
    <xf numFmtId="0" fontId="46" fillId="0" borderId="15" xfId="84" applyFont="1" applyFill="1" applyBorder="1" applyAlignment="1">
      <alignment vertical="center" wrapText="1"/>
      <protection/>
    </xf>
    <xf numFmtId="179" fontId="46" fillId="0" borderId="15" xfId="84" applyNumberFormat="1" applyFont="1" applyFill="1" applyBorder="1" applyAlignment="1">
      <alignment horizontal="center" vertical="center"/>
      <protection/>
    </xf>
    <xf numFmtId="179" fontId="46" fillId="24" borderId="15" xfId="84" applyNumberFormat="1" applyFont="1" applyFill="1" applyBorder="1" applyAlignment="1">
      <alignment horizontal="center" vertical="center"/>
      <protection/>
    </xf>
    <xf numFmtId="3" fontId="46" fillId="24" borderId="15" xfId="84" applyNumberFormat="1" applyFont="1" applyFill="1" applyBorder="1" applyAlignment="1">
      <alignment horizontal="center" vertical="center"/>
      <protection/>
    </xf>
    <xf numFmtId="0" fontId="46" fillId="0" borderId="15" xfId="84" applyFont="1" applyFill="1" applyBorder="1" applyAlignment="1">
      <alignment horizontal="center" vertical="center" wrapText="1"/>
      <protection/>
    </xf>
    <xf numFmtId="0" fontId="46" fillId="0" borderId="15" xfId="84" applyFont="1" applyFill="1" applyBorder="1" applyAlignment="1" quotePrefix="1">
      <alignment horizontal="center" vertical="center" wrapText="1"/>
      <protection/>
    </xf>
    <xf numFmtId="1" fontId="46" fillId="24" borderId="15" xfId="84" applyNumberFormat="1" applyFont="1" applyFill="1" applyBorder="1" applyAlignment="1">
      <alignment horizontal="center" vertical="center"/>
      <protection/>
    </xf>
    <xf numFmtId="181" fontId="46" fillId="0" borderId="15" xfId="84" applyNumberFormat="1" applyFont="1" applyFill="1" applyBorder="1" applyAlignment="1">
      <alignment horizontal="center" vertical="center"/>
      <protection/>
    </xf>
    <xf numFmtId="183" fontId="46" fillId="0" borderId="15" xfId="84" applyNumberFormat="1" applyFont="1" applyFill="1" applyBorder="1" applyAlignment="1">
      <alignment horizontal="center" vertical="center"/>
      <protection/>
    </xf>
    <xf numFmtId="181" fontId="45" fillId="0" borderId="15" xfId="84" applyNumberFormat="1" applyFont="1" applyFill="1" applyBorder="1" applyAlignment="1">
      <alignment horizontal="center" vertical="center"/>
      <protection/>
    </xf>
    <xf numFmtId="3" fontId="46" fillId="0" borderId="15" xfId="84" applyNumberFormat="1" applyFont="1" applyFill="1" applyBorder="1" applyAlignment="1">
      <alignment horizontal="center" vertical="center"/>
      <protection/>
    </xf>
    <xf numFmtId="0" fontId="45" fillId="0" borderId="15" xfId="84" applyFont="1" applyFill="1" applyBorder="1" applyAlignment="1">
      <alignment horizontal="left" vertical="center" wrapText="1"/>
      <protection/>
    </xf>
    <xf numFmtId="0" fontId="45" fillId="0" borderId="15" xfId="84" applyFont="1" applyFill="1" applyBorder="1" applyAlignment="1">
      <alignment horizontal="center" vertical="center" wrapText="1"/>
      <protection/>
    </xf>
    <xf numFmtId="0" fontId="45" fillId="0" borderId="15" xfId="84" applyFont="1" applyBorder="1" applyAlignment="1">
      <alignment vertical="center"/>
      <protection/>
    </xf>
    <xf numFmtId="0" fontId="46" fillId="0" borderId="15" xfId="84" applyFont="1" applyBorder="1" applyAlignment="1">
      <alignment vertical="center"/>
      <protection/>
    </xf>
    <xf numFmtId="0" fontId="46" fillId="24" borderId="15" xfId="84" applyFont="1" applyFill="1" applyBorder="1" applyAlignment="1">
      <alignment vertical="center"/>
      <protection/>
    </xf>
    <xf numFmtId="0" fontId="46" fillId="0" borderId="15" xfId="84" applyFont="1" applyBorder="1" applyAlignment="1">
      <alignment horizontal="center" vertical="center"/>
      <protection/>
    </xf>
    <xf numFmtId="0" fontId="46" fillId="24" borderId="15" xfId="84" applyFont="1" applyFill="1" applyBorder="1" applyAlignment="1">
      <alignment horizontal="center" vertical="center"/>
      <protection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" fontId="46" fillId="24" borderId="15" xfId="0" applyNumberFormat="1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194" fontId="46" fillId="0" borderId="15" xfId="0" applyNumberFormat="1" applyFont="1" applyFill="1" applyBorder="1" applyAlignment="1">
      <alignment vertical="center"/>
    </xf>
    <xf numFmtId="2" fontId="46" fillId="0" borderId="15" xfId="0" applyNumberFormat="1" applyFont="1" applyBorder="1" applyAlignment="1">
      <alignment/>
    </xf>
    <xf numFmtId="2" fontId="46" fillId="0" borderId="15" xfId="0" applyNumberFormat="1" applyFont="1" applyBorder="1" applyAlignment="1">
      <alignment horizontal="center"/>
    </xf>
    <xf numFmtId="0" fontId="46" fillId="0" borderId="15" xfId="0" applyFont="1" applyFill="1" applyBorder="1" applyAlignment="1">
      <alignment vertical="center"/>
    </xf>
    <xf numFmtId="0" fontId="47" fillId="0" borderId="18" xfId="84" applyFont="1" applyBorder="1" applyAlignment="1">
      <alignment horizontal="center" vertical="center" wrapText="1"/>
      <protection/>
    </xf>
    <xf numFmtId="0" fontId="48" fillId="0" borderId="0" xfId="84" applyFont="1" applyAlignment="1">
      <alignment horizontal="center" vertic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5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 2" xfId="51"/>
    <cellStyle name="Comma 25 3" xfId="52"/>
    <cellStyle name="Comma 25 3 2" xfId="53"/>
    <cellStyle name="Comma 3" xfId="54"/>
    <cellStyle name="Comma 3 3" xfId="55"/>
    <cellStyle name="Comma 4" xfId="56"/>
    <cellStyle name="Comma 5" xfId="57"/>
    <cellStyle name="Comma 6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Loai CBDT" xfId="77"/>
    <cellStyle name="Loai CT" xfId="78"/>
    <cellStyle name="Loai GD" xfId="79"/>
    <cellStyle name="n" xfId="80"/>
    <cellStyle name="Neutral" xfId="81"/>
    <cellStyle name="Normal - Style1" xfId="82"/>
    <cellStyle name="Normal 2" xfId="83"/>
    <cellStyle name="Normal 2 2 2" xfId="84"/>
    <cellStyle name="Normal 2_Bieu 2 (Ngan)" xfId="85"/>
    <cellStyle name="Normal 3" xfId="86"/>
    <cellStyle name="Normal 30" xfId="87"/>
    <cellStyle name="Normal 4" xfId="88"/>
    <cellStyle name="Normal 5" xfId="89"/>
    <cellStyle name="Normal 6" xfId="90"/>
    <cellStyle name="Note" xfId="91"/>
    <cellStyle name="Output" xfId="92"/>
    <cellStyle name="Percent" xfId="93"/>
    <cellStyle name="Title" xfId="94"/>
    <cellStyle name="Tong so" xfId="95"/>
    <cellStyle name="tong so 1" xfId="96"/>
    <cellStyle name="Total" xfId="97"/>
    <cellStyle name="Warning Text" xfId="98"/>
    <cellStyle name="xuan" xfId="99"/>
    <cellStyle name=" [0.00]_ Att. 1- Cover" xfId="100"/>
    <cellStyle name="_ Att. 1- Cover" xfId="101"/>
    <cellStyle name="?_ Att. 1- Cover" xfId="102"/>
    <cellStyle name="똿뗦먛귟 [0.00]_PRODUCT DETAIL Q1" xfId="103"/>
    <cellStyle name="똿뗦먛귟_PRODUCT DETAIL Q1" xfId="104"/>
    <cellStyle name="믅됞 [0.00]_PRODUCT DETAIL Q1" xfId="105"/>
    <cellStyle name="믅됞_PRODUCT DETAIL Q1" xfId="106"/>
    <cellStyle name="백분율_95" xfId="107"/>
    <cellStyle name="뷭?_BOOKSHIP" xfId="108"/>
    <cellStyle name="콤마 [0]_1202" xfId="109"/>
    <cellStyle name="콤마_1202" xfId="110"/>
    <cellStyle name="통화 [0]_1202" xfId="111"/>
    <cellStyle name="통화_1202" xfId="112"/>
    <cellStyle name="표준_(정보부문)월별인원계획" xfId="113"/>
    <cellStyle name="一般_00Q3902REV.1" xfId="114"/>
    <cellStyle name="千分位[0]_00Q3902REV.1" xfId="115"/>
    <cellStyle name="千分位_00Q3902REV.1" xfId="116"/>
    <cellStyle name="貨幣 [0]_00Q3902REV.1" xfId="117"/>
    <cellStyle name="貨幣[0]_BRE" xfId="118"/>
    <cellStyle name="貨幣_00Q3902REV.1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55">
      <selection activeCell="C4" sqref="C4:C5"/>
    </sheetView>
  </sheetViews>
  <sheetFormatPr defaultColWidth="9.00390625" defaultRowHeight="15.75"/>
  <cols>
    <col min="1" max="1" width="4.875" style="0" customWidth="1"/>
    <col min="2" max="2" width="31.625" style="0" customWidth="1"/>
    <col min="3" max="3" width="9.25390625" style="0" customWidth="1"/>
    <col min="4" max="5" width="8.25390625" style="0" customWidth="1"/>
    <col min="6" max="6" width="7.75390625" style="0" customWidth="1"/>
    <col min="7" max="7" width="8.125" style="0" customWidth="1"/>
    <col min="8" max="8" width="8.50390625" style="0" customWidth="1"/>
  </cols>
  <sheetData>
    <row r="1" spans="1:8" ht="15.75">
      <c r="A1" s="9" t="s">
        <v>64</v>
      </c>
      <c r="B1" s="9"/>
      <c r="C1" s="9"/>
      <c r="D1" s="9"/>
      <c r="E1" s="9"/>
      <c r="F1" s="9"/>
      <c r="G1" s="9"/>
      <c r="H1" s="9"/>
    </row>
    <row r="2" spans="1:8" ht="15.75">
      <c r="A2" s="1"/>
      <c r="B2" s="56" t="s">
        <v>68</v>
      </c>
      <c r="C2" s="56"/>
      <c r="D2" s="56"/>
      <c r="E2" s="56"/>
      <c r="F2" s="56"/>
      <c r="G2" s="56"/>
      <c r="H2" s="56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8.75" customHeight="1">
      <c r="A4" s="10" t="s">
        <v>0</v>
      </c>
      <c r="B4" s="10" t="s">
        <v>1</v>
      </c>
      <c r="C4" s="10" t="s">
        <v>2</v>
      </c>
      <c r="D4" s="12" t="s">
        <v>66</v>
      </c>
      <c r="E4" s="6" t="s">
        <v>52</v>
      </c>
      <c r="F4" s="11"/>
      <c r="G4" s="7" t="s">
        <v>35</v>
      </c>
      <c r="H4" s="8"/>
    </row>
    <row r="5" spans="1:8" ht="143.25" customHeight="1">
      <c r="A5" s="10"/>
      <c r="B5" s="10"/>
      <c r="C5" s="10"/>
      <c r="D5" s="13"/>
      <c r="E5" s="2" t="s">
        <v>51</v>
      </c>
      <c r="F5" s="2" t="s">
        <v>67</v>
      </c>
      <c r="G5" s="55" t="s">
        <v>65</v>
      </c>
      <c r="H5" s="55" t="s">
        <v>53</v>
      </c>
    </row>
    <row r="6" spans="1:8" ht="18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18" customHeight="1">
      <c r="A7" s="14" t="s">
        <v>58</v>
      </c>
      <c r="B7" s="17"/>
      <c r="C7" s="16"/>
      <c r="D7" s="16"/>
      <c r="E7" s="16"/>
      <c r="F7" s="16"/>
      <c r="G7" s="16"/>
      <c r="H7" s="16"/>
    </row>
    <row r="8" spans="1:8" ht="18" customHeight="1">
      <c r="A8" s="15" t="s">
        <v>26</v>
      </c>
      <c r="B8" s="15" t="s">
        <v>27</v>
      </c>
      <c r="C8" s="16"/>
      <c r="D8" s="16"/>
      <c r="E8" s="16"/>
      <c r="F8" s="16"/>
      <c r="G8" s="16"/>
      <c r="H8" s="16"/>
    </row>
    <row r="9" spans="1:8" ht="18" customHeight="1">
      <c r="A9" s="18"/>
      <c r="B9" s="19" t="s">
        <v>7</v>
      </c>
      <c r="C9" s="20" t="s">
        <v>8</v>
      </c>
      <c r="D9" s="21">
        <f>SUM(D12+D25+D29+D36+D45+D46)</f>
        <v>705</v>
      </c>
      <c r="E9" s="22">
        <f>SUM(E12+E25+E29+E36+E45+E46)</f>
        <v>1430</v>
      </c>
      <c r="F9" s="23">
        <f>SUM(F12+F25+F29+F36+F45+F46)</f>
        <v>694</v>
      </c>
      <c r="G9" s="23">
        <f>F9/D9*100</f>
        <v>98.43971631205673</v>
      </c>
      <c r="H9" s="23">
        <f>F9/E9*100</f>
        <v>48.53146853146853</v>
      </c>
    </row>
    <row r="10" spans="1:8" ht="18" customHeight="1">
      <c r="A10" s="18"/>
      <c r="B10" s="19" t="s">
        <v>23</v>
      </c>
      <c r="C10" s="20" t="s">
        <v>9</v>
      </c>
      <c r="D10" s="21">
        <f>SUM(D18+D24)</f>
        <v>220.1</v>
      </c>
      <c r="E10" s="24">
        <f>E15+E24</f>
        <v>814.4000000000001</v>
      </c>
      <c r="F10" s="25">
        <f>F18+F24</f>
        <v>262.5</v>
      </c>
      <c r="G10" s="23">
        <f>F10/D10*100</f>
        <v>119.26397092230805</v>
      </c>
      <c r="H10" s="23">
        <f>F10/E10*100</f>
        <v>32.232318271119844</v>
      </c>
    </row>
    <row r="11" spans="1:8" ht="18" customHeight="1">
      <c r="A11" s="18"/>
      <c r="B11" s="26" t="s">
        <v>10</v>
      </c>
      <c r="C11" s="20" t="s">
        <v>9</v>
      </c>
      <c r="D11" s="20">
        <f>D18</f>
        <v>192.5</v>
      </c>
      <c r="E11" s="27">
        <f>E15</f>
        <v>771.2</v>
      </c>
      <c r="F11" s="28">
        <f>F18</f>
        <v>225.7</v>
      </c>
      <c r="G11" s="29">
        <f>F11/D11*100</f>
        <v>117.24675324675324</v>
      </c>
      <c r="H11" s="29">
        <f>F11/E11*100</f>
        <v>29.26607883817427</v>
      </c>
    </row>
    <row r="12" spans="1:9" ht="18" customHeight="1">
      <c r="A12" s="18" t="s">
        <v>11</v>
      </c>
      <c r="B12" s="19" t="s">
        <v>12</v>
      </c>
      <c r="C12" s="20" t="s">
        <v>8</v>
      </c>
      <c r="D12" s="21">
        <f>D16+D22</f>
        <v>41</v>
      </c>
      <c r="E12" s="24">
        <f>E13+E22</f>
        <v>131</v>
      </c>
      <c r="F12" s="23">
        <f>F16+F22</f>
        <v>45</v>
      </c>
      <c r="G12" s="23">
        <f aca="true" t="shared" si="0" ref="G12:G46">F12/D12*100</f>
        <v>109.75609756097562</v>
      </c>
      <c r="H12" s="23">
        <f aca="true" t="shared" si="1" ref="H12:H46">F12/E12*100</f>
        <v>34.35114503816794</v>
      </c>
      <c r="I12" s="3"/>
    </row>
    <row r="13" spans="1:9" ht="18" customHeight="1">
      <c r="A13" s="18"/>
      <c r="B13" s="26" t="s">
        <v>55</v>
      </c>
      <c r="C13" s="20" t="s">
        <v>8</v>
      </c>
      <c r="D13" s="21"/>
      <c r="E13" s="27">
        <f>E16+E19</f>
        <v>122</v>
      </c>
      <c r="F13" s="23"/>
      <c r="G13" s="23"/>
      <c r="H13" s="23"/>
      <c r="I13" s="3"/>
    </row>
    <row r="14" spans="1:9" ht="18" customHeight="1">
      <c r="A14" s="18"/>
      <c r="B14" s="30" t="s">
        <v>13</v>
      </c>
      <c r="C14" s="20" t="s">
        <v>5</v>
      </c>
      <c r="D14" s="21"/>
      <c r="E14" s="27">
        <f>E15/E13*10</f>
        <v>63.21311475409836</v>
      </c>
      <c r="F14" s="23"/>
      <c r="G14" s="23"/>
      <c r="H14" s="23"/>
      <c r="I14" s="3"/>
    </row>
    <row r="15" spans="1:9" ht="18" customHeight="1">
      <c r="A15" s="18"/>
      <c r="B15" s="31" t="s">
        <v>14</v>
      </c>
      <c r="C15" s="20" t="s">
        <v>9</v>
      </c>
      <c r="D15" s="21"/>
      <c r="E15" s="27">
        <v>771.2</v>
      </c>
      <c r="F15" s="23"/>
      <c r="G15" s="23"/>
      <c r="H15" s="23"/>
      <c r="I15" s="3"/>
    </row>
    <row r="16" spans="1:9" ht="18" customHeight="1">
      <c r="A16" s="18"/>
      <c r="B16" s="26" t="s">
        <v>46</v>
      </c>
      <c r="C16" s="20" t="s">
        <v>8</v>
      </c>
      <c r="D16" s="20">
        <v>35</v>
      </c>
      <c r="E16" s="27">
        <v>37</v>
      </c>
      <c r="F16" s="29">
        <v>37</v>
      </c>
      <c r="G16" s="29">
        <f>F16/D16*100</f>
        <v>105.71428571428572</v>
      </c>
      <c r="H16" s="29">
        <f>F16/E16*100</f>
        <v>100</v>
      </c>
      <c r="I16" s="3"/>
    </row>
    <row r="17" spans="1:9" ht="18" customHeight="1">
      <c r="A17" s="18"/>
      <c r="B17" s="30" t="s">
        <v>13</v>
      </c>
      <c r="C17" s="20" t="s">
        <v>5</v>
      </c>
      <c r="D17" s="20">
        <v>55</v>
      </c>
      <c r="E17" s="27">
        <f>E18/E16*10</f>
        <v>66</v>
      </c>
      <c r="F17" s="29">
        <v>61</v>
      </c>
      <c r="G17" s="29">
        <f>F17/D17*100</f>
        <v>110.9090909090909</v>
      </c>
      <c r="H17" s="29">
        <f>F17/E17*100</f>
        <v>92.42424242424242</v>
      </c>
      <c r="I17" s="3"/>
    </row>
    <row r="18" spans="1:9" ht="18" customHeight="1">
      <c r="A18" s="18"/>
      <c r="B18" s="31" t="s">
        <v>14</v>
      </c>
      <c r="C18" s="20" t="s">
        <v>9</v>
      </c>
      <c r="D18" s="20">
        <f>D16*D17/10</f>
        <v>192.5</v>
      </c>
      <c r="E18" s="27">
        <v>244.2</v>
      </c>
      <c r="F18" s="28">
        <f>F16*F17/10</f>
        <v>225.7</v>
      </c>
      <c r="G18" s="29">
        <f>F18/D18*100</f>
        <v>117.24675324675324</v>
      </c>
      <c r="H18" s="29">
        <f>F18/E18*100</f>
        <v>92.42424242424242</v>
      </c>
      <c r="I18" s="3"/>
    </row>
    <row r="19" spans="1:8" ht="18" customHeight="1">
      <c r="A19" s="20" t="s">
        <v>3</v>
      </c>
      <c r="B19" s="26" t="s">
        <v>56</v>
      </c>
      <c r="C19" s="20" t="s">
        <v>8</v>
      </c>
      <c r="D19" s="20"/>
      <c r="E19" s="27">
        <v>85</v>
      </c>
      <c r="F19" s="32"/>
      <c r="G19" s="29"/>
      <c r="H19" s="29"/>
    </row>
    <row r="20" spans="1:10" ht="17.25" customHeight="1">
      <c r="A20" s="20"/>
      <c r="B20" s="30" t="s">
        <v>13</v>
      </c>
      <c r="C20" s="20" t="s">
        <v>5</v>
      </c>
      <c r="D20" s="20"/>
      <c r="E20" s="27">
        <v>62</v>
      </c>
      <c r="F20" s="29"/>
      <c r="G20" s="29"/>
      <c r="H20" s="29"/>
      <c r="J20" s="4"/>
    </row>
    <row r="21" spans="1:9" ht="18" customHeight="1">
      <c r="A21" s="20"/>
      <c r="B21" s="31" t="s">
        <v>14</v>
      </c>
      <c r="C21" s="20" t="s">
        <v>9</v>
      </c>
      <c r="D21" s="20"/>
      <c r="E21" s="27">
        <f>E19*E20/10</f>
        <v>527</v>
      </c>
      <c r="F21" s="29"/>
      <c r="G21" s="29"/>
      <c r="H21" s="29"/>
      <c r="I21" s="3"/>
    </row>
    <row r="22" spans="1:8" ht="18.75">
      <c r="A22" s="20" t="s">
        <v>4</v>
      </c>
      <c r="B22" s="26" t="s">
        <v>6</v>
      </c>
      <c r="C22" s="20" t="s">
        <v>8</v>
      </c>
      <c r="D22" s="20">
        <v>6</v>
      </c>
      <c r="E22" s="33">
        <v>9</v>
      </c>
      <c r="F22" s="29">
        <v>8</v>
      </c>
      <c r="G22" s="29">
        <f t="shared" si="0"/>
        <v>133.33333333333331</v>
      </c>
      <c r="H22" s="29">
        <f t="shared" si="1"/>
        <v>88.88888888888889</v>
      </c>
    </row>
    <row r="23" spans="1:8" ht="18.75">
      <c r="A23" s="20"/>
      <c r="B23" s="31" t="s">
        <v>22</v>
      </c>
      <c r="C23" s="20" t="s">
        <v>5</v>
      </c>
      <c r="D23" s="20">
        <v>46</v>
      </c>
      <c r="E23" s="33">
        <v>48</v>
      </c>
      <c r="F23" s="29">
        <v>46</v>
      </c>
      <c r="G23" s="29">
        <f t="shared" si="0"/>
        <v>100</v>
      </c>
      <c r="H23" s="29">
        <f t="shared" si="1"/>
        <v>95.83333333333334</v>
      </c>
    </row>
    <row r="24" spans="1:8" ht="18.75">
      <c r="A24" s="20"/>
      <c r="B24" s="31" t="s">
        <v>14</v>
      </c>
      <c r="C24" s="20" t="s">
        <v>9</v>
      </c>
      <c r="D24" s="20">
        <f>D22*D23/10</f>
        <v>27.6</v>
      </c>
      <c r="E24" s="34">
        <v>43.2</v>
      </c>
      <c r="F24" s="28">
        <f>F22*F23/10</f>
        <v>36.8</v>
      </c>
      <c r="G24" s="29">
        <f t="shared" si="0"/>
        <v>133.33333333333331</v>
      </c>
      <c r="H24" s="29">
        <f t="shared" si="1"/>
        <v>85.18518518518518</v>
      </c>
    </row>
    <row r="25" spans="1:8" ht="18.75">
      <c r="A25" s="21" t="s">
        <v>15</v>
      </c>
      <c r="B25" s="19" t="s">
        <v>16</v>
      </c>
      <c r="C25" s="21" t="s">
        <v>8</v>
      </c>
      <c r="D25" s="21">
        <v>450</v>
      </c>
      <c r="E25" s="35">
        <v>560</v>
      </c>
      <c r="F25" s="23">
        <v>455</v>
      </c>
      <c r="G25" s="23">
        <f t="shared" si="0"/>
        <v>101.11111111111111</v>
      </c>
      <c r="H25" s="23">
        <f t="shared" si="1"/>
        <v>81.25</v>
      </c>
    </row>
    <row r="26" spans="1:8" ht="18.75">
      <c r="A26" s="20"/>
      <c r="B26" s="26" t="s">
        <v>47</v>
      </c>
      <c r="C26" s="20" t="s">
        <v>8</v>
      </c>
      <c r="D26" s="20">
        <v>450</v>
      </c>
      <c r="E26" s="33">
        <v>560</v>
      </c>
      <c r="F26" s="29">
        <v>455</v>
      </c>
      <c r="G26" s="29">
        <f t="shared" si="0"/>
        <v>101.11111111111111</v>
      </c>
      <c r="H26" s="29">
        <f t="shared" si="1"/>
        <v>81.25</v>
      </c>
    </row>
    <row r="27" spans="1:8" ht="18.75">
      <c r="A27" s="20"/>
      <c r="B27" s="30" t="s">
        <v>13</v>
      </c>
      <c r="C27" s="20" t="s">
        <v>5</v>
      </c>
      <c r="D27" s="20">
        <v>165</v>
      </c>
      <c r="E27" s="33">
        <f>E28/E26*10</f>
        <v>260</v>
      </c>
      <c r="F27" s="29">
        <v>150</v>
      </c>
      <c r="G27" s="29">
        <f t="shared" si="0"/>
        <v>90.9090909090909</v>
      </c>
      <c r="H27" s="29">
        <f t="shared" si="1"/>
        <v>57.692307692307686</v>
      </c>
    </row>
    <row r="28" spans="1:8" ht="18.75">
      <c r="A28" s="20"/>
      <c r="B28" s="31" t="s">
        <v>14</v>
      </c>
      <c r="C28" s="20" t="s">
        <v>9</v>
      </c>
      <c r="D28" s="36">
        <f>D26*D27/10</f>
        <v>7425</v>
      </c>
      <c r="E28" s="33">
        <v>14560</v>
      </c>
      <c r="F28" s="29">
        <f>F26*F27/10</f>
        <v>6825</v>
      </c>
      <c r="G28" s="29">
        <f>F28/D28*100</f>
        <v>91.91919191919192</v>
      </c>
      <c r="H28" s="29">
        <f>F28/E28*100</f>
        <v>46.875</v>
      </c>
    </row>
    <row r="29" spans="1:8" ht="18.75">
      <c r="A29" s="21" t="s">
        <v>17</v>
      </c>
      <c r="B29" s="19" t="s">
        <v>18</v>
      </c>
      <c r="C29" s="21" t="s">
        <v>8</v>
      </c>
      <c r="D29" s="21">
        <f>D30+D33</f>
        <v>102</v>
      </c>
      <c r="E29" s="35">
        <f>E30+E33</f>
        <v>217</v>
      </c>
      <c r="F29" s="23">
        <f>F30+F33</f>
        <v>105</v>
      </c>
      <c r="G29" s="23">
        <f t="shared" si="0"/>
        <v>102.94117647058823</v>
      </c>
      <c r="H29" s="23">
        <f t="shared" si="1"/>
        <v>48.38709677419355</v>
      </c>
    </row>
    <row r="30" spans="1:8" ht="18.75">
      <c r="A30" s="20" t="s">
        <v>3</v>
      </c>
      <c r="B30" s="26" t="s">
        <v>19</v>
      </c>
      <c r="C30" s="20" t="s">
        <v>8</v>
      </c>
      <c r="D30" s="20">
        <v>4</v>
      </c>
      <c r="E30" s="33">
        <v>7</v>
      </c>
      <c r="F30" s="29">
        <v>5</v>
      </c>
      <c r="G30" s="29">
        <f t="shared" si="0"/>
        <v>125</v>
      </c>
      <c r="H30" s="29">
        <f t="shared" si="1"/>
        <v>71.42857142857143</v>
      </c>
    </row>
    <row r="31" spans="1:8" ht="18.75">
      <c r="A31" s="21"/>
      <c r="B31" s="30" t="s">
        <v>13</v>
      </c>
      <c r="C31" s="20" t="s">
        <v>5</v>
      </c>
      <c r="D31" s="20">
        <v>9</v>
      </c>
      <c r="E31" s="34">
        <v>9</v>
      </c>
      <c r="F31" s="28">
        <v>8.5</v>
      </c>
      <c r="G31" s="29">
        <f t="shared" si="0"/>
        <v>94.44444444444444</v>
      </c>
      <c r="H31" s="29">
        <f t="shared" si="1"/>
        <v>94.44444444444444</v>
      </c>
    </row>
    <row r="32" spans="1:8" ht="18.75">
      <c r="A32" s="21"/>
      <c r="B32" s="31" t="s">
        <v>14</v>
      </c>
      <c r="C32" s="20" t="s">
        <v>9</v>
      </c>
      <c r="D32" s="20">
        <v>3.6</v>
      </c>
      <c r="E32" s="34">
        <f>E30*E31/10</f>
        <v>6.3</v>
      </c>
      <c r="F32" s="28">
        <f>F30*F31/10</f>
        <v>4.25</v>
      </c>
      <c r="G32" s="29">
        <f t="shared" si="0"/>
        <v>118.05555555555556</v>
      </c>
      <c r="H32" s="29">
        <f t="shared" si="1"/>
        <v>67.46031746031747</v>
      </c>
    </row>
    <row r="33" spans="1:8" ht="18.75">
      <c r="A33" s="20" t="s">
        <v>4</v>
      </c>
      <c r="B33" s="26" t="s">
        <v>24</v>
      </c>
      <c r="C33" s="20" t="s">
        <v>8</v>
      </c>
      <c r="D33" s="20">
        <v>98</v>
      </c>
      <c r="E33" s="33">
        <v>210</v>
      </c>
      <c r="F33" s="29">
        <v>100</v>
      </c>
      <c r="G33" s="29">
        <f t="shared" si="0"/>
        <v>102.04081632653062</v>
      </c>
      <c r="H33" s="29">
        <f t="shared" si="1"/>
        <v>47.61904761904761</v>
      </c>
    </row>
    <row r="34" spans="1:8" ht="18.75">
      <c r="A34" s="20"/>
      <c r="B34" s="30" t="s">
        <v>13</v>
      </c>
      <c r="C34" s="20" t="s">
        <v>5</v>
      </c>
      <c r="D34" s="20">
        <v>210</v>
      </c>
      <c r="E34" s="33">
        <v>215</v>
      </c>
      <c r="F34" s="29">
        <v>207</v>
      </c>
      <c r="G34" s="29">
        <f t="shared" si="0"/>
        <v>98.57142857142858</v>
      </c>
      <c r="H34" s="29">
        <f t="shared" si="1"/>
        <v>96.27906976744185</v>
      </c>
    </row>
    <row r="35" spans="1:8" ht="18.75">
      <c r="A35" s="20"/>
      <c r="B35" s="31" t="s">
        <v>14</v>
      </c>
      <c r="C35" s="20" t="s">
        <v>9</v>
      </c>
      <c r="D35" s="36">
        <f>D33*D34/10</f>
        <v>2058</v>
      </c>
      <c r="E35" s="33">
        <f>E33*E34/10</f>
        <v>4515</v>
      </c>
      <c r="F35" s="29">
        <f>F33*F34/10</f>
        <v>2070</v>
      </c>
      <c r="G35" s="29">
        <f t="shared" si="0"/>
        <v>100.58309037900874</v>
      </c>
      <c r="H35" s="29">
        <f t="shared" si="1"/>
        <v>45.84717607973422</v>
      </c>
    </row>
    <row r="36" spans="1:8" ht="18.75">
      <c r="A36" s="21" t="s">
        <v>20</v>
      </c>
      <c r="B36" s="19" t="s">
        <v>21</v>
      </c>
      <c r="C36" s="21" t="s">
        <v>8</v>
      </c>
      <c r="D36" s="21">
        <f>D37+D40</f>
        <v>76</v>
      </c>
      <c r="E36" s="35">
        <f>E37+E40</f>
        <v>376</v>
      </c>
      <c r="F36" s="23">
        <f>F37+F41</f>
        <v>47</v>
      </c>
      <c r="G36" s="23">
        <f t="shared" si="0"/>
        <v>61.8421052631579</v>
      </c>
      <c r="H36" s="23">
        <f t="shared" si="1"/>
        <v>12.5</v>
      </c>
    </row>
    <row r="37" spans="1:8" ht="18.75">
      <c r="A37" s="20" t="s">
        <v>3</v>
      </c>
      <c r="B37" s="26" t="s">
        <v>48</v>
      </c>
      <c r="C37" s="20" t="s">
        <v>8</v>
      </c>
      <c r="D37" s="20">
        <v>1</v>
      </c>
      <c r="E37" s="33">
        <v>1</v>
      </c>
      <c r="F37" s="29">
        <v>1</v>
      </c>
      <c r="G37" s="29">
        <f t="shared" si="0"/>
        <v>100</v>
      </c>
      <c r="H37" s="29">
        <f t="shared" si="1"/>
        <v>100</v>
      </c>
    </row>
    <row r="38" spans="1:8" ht="18.75">
      <c r="A38" s="20"/>
      <c r="B38" s="30" t="s">
        <v>13</v>
      </c>
      <c r="C38" s="20" t="s">
        <v>5</v>
      </c>
      <c r="D38" s="20">
        <v>8.5</v>
      </c>
      <c r="E38" s="34">
        <v>0.9</v>
      </c>
      <c r="F38" s="28">
        <v>8</v>
      </c>
      <c r="G38" s="29">
        <f t="shared" si="0"/>
        <v>94.11764705882352</v>
      </c>
      <c r="H38" s="29">
        <f t="shared" si="1"/>
        <v>888.8888888888889</v>
      </c>
    </row>
    <row r="39" spans="1:8" ht="18.75">
      <c r="A39" s="20"/>
      <c r="B39" s="31" t="s">
        <v>14</v>
      </c>
      <c r="C39" s="20" t="s">
        <v>9</v>
      </c>
      <c r="D39" s="20">
        <v>0.9</v>
      </c>
      <c r="E39" s="34">
        <f>E37*E38/10</f>
        <v>0.09</v>
      </c>
      <c r="F39" s="28">
        <f>F37*F38/10</f>
        <v>0.8</v>
      </c>
      <c r="G39" s="29">
        <f t="shared" si="0"/>
        <v>88.8888888888889</v>
      </c>
      <c r="H39" s="29">
        <f t="shared" si="1"/>
        <v>888.8888888888889</v>
      </c>
    </row>
    <row r="40" spans="1:8" ht="18.75">
      <c r="A40" s="20" t="s">
        <v>4</v>
      </c>
      <c r="B40" s="26" t="s">
        <v>57</v>
      </c>
      <c r="C40" s="20" t="s">
        <v>8</v>
      </c>
      <c r="D40" s="20">
        <v>75</v>
      </c>
      <c r="E40" s="33">
        <f>90+285</f>
        <v>375</v>
      </c>
      <c r="F40" s="29">
        <v>46</v>
      </c>
      <c r="G40" s="29">
        <f>F40/D40*100</f>
        <v>61.33333333333333</v>
      </c>
      <c r="H40" s="29">
        <f>F40/E40*100</f>
        <v>12.266666666666666</v>
      </c>
    </row>
    <row r="41" spans="1:8" ht="18.75">
      <c r="A41" s="20"/>
      <c r="B41" s="26" t="s">
        <v>50</v>
      </c>
      <c r="C41" s="20" t="s">
        <v>8</v>
      </c>
      <c r="D41" s="20">
        <v>75</v>
      </c>
      <c r="E41" s="33">
        <v>90</v>
      </c>
      <c r="F41" s="29">
        <v>46</v>
      </c>
      <c r="G41" s="29">
        <f>F41/D41*100</f>
        <v>61.33333333333333</v>
      </c>
      <c r="H41" s="29">
        <f>F41/E41*100</f>
        <v>51.11111111111111</v>
      </c>
    </row>
    <row r="42" spans="1:8" ht="18.75">
      <c r="A42" s="20"/>
      <c r="B42" s="26" t="s">
        <v>36</v>
      </c>
      <c r="C42" s="20" t="s">
        <v>8</v>
      </c>
      <c r="D42" s="20"/>
      <c r="E42" s="33">
        <v>285</v>
      </c>
      <c r="F42" s="29"/>
      <c r="G42" s="29"/>
      <c r="H42" s="29"/>
    </row>
    <row r="43" spans="1:8" ht="18.75">
      <c r="A43" s="20"/>
      <c r="B43" s="30" t="s">
        <v>13</v>
      </c>
      <c r="C43" s="20" t="s">
        <v>5</v>
      </c>
      <c r="D43" s="20"/>
      <c r="E43" s="33">
        <f>E44/E40*10</f>
        <v>516.8</v>
      </c>
      <c r="F43" s="29"/>
      <c r="G43" s="29"/>
      <c r="H43" s="29"/>
    </row>
    <row r="44" spans="1:8" ht="18.75">
      <c r="A44" s="20"/>
      <c r="B44" s="31" t="s">
        <v>14</v>
      </c>
      <c r="C44" s="20" t="s">
        <v>9</v>
      </c>
      <c r="D44" s="20"/>
      <c r="E44" s="33">
        <v>19380</v>
      </c>
      <c r="F44" s="29"/>
      <c r="G44" s="29"/>
      <c r="H44" s="29"/>
    </row>
    <row r="45" spans="1:8" ht="18.75">
      <c r="A45" s="21">
        <v>1.5</v>
      </c>
      <c r="B45" s="37" t="s">
        <v>37</v>
      </c>
      <c r="C45" s="20" t="s">
        <v>8</v>
      </c>
      <c r="D45" s="21">
        <v>21</v>
      </c>
      <c r="E45" s="35">
        <v>50</v>
      </c>
      <c r="F45" s="23">
        <v>25</v>
      </c>
      <c r="G45" s="23">
        <f t="shared" si="0"/>
        <v>119.04761904761905</v>
      </c>
      <c r="H45" s="23">
        <f t="shared" si="1"/>
        <v>50</v>
      </c>
    </row>
    <row r="46" spans="1:8" ht="24.75" customHeight="1">
      <c r="A46" s="21" t="s">
        <v>49</v>
      </c>
      <c r="B46" s="38" t="s">
        <v>38</v>
      </c>
      <c r="C46" s="20" t="s">
        <v>8</v>
      </c>
      <c r="D46" s="21">
        <v>15</v>
      </c>
      <c r="E46" s="35">
        <v>96</v>
      </c>
      <c r="F46" s="23">
        <v>17</v>
      </c>
      <c r="G46" s="23">
        <f t="shared" si="0"/>
        <v>113.33333333333333</v>
      </c>
      <c r="H46" s="23">
        <f t="shared" si="1"/>
        <v>17.708333333333336</v>
      </c>
    </row>
    <row r="47" spans="1:8" ht="18.75">
      <c r="A47" s="21" t="s">
        <v>32</v>
      </c>
      <c r="B47" s="39" t="s">
        <v>28</v>
      </c>
      <c r="C47" s="40"/>
      <c r="D47" s="40"/>
      <c r="E47" s="41"/>
      <c r="F47" s="41"/>
      <c r="G47" s="29"/>
      <c r="H47" s="29"/>
    </row>
    <row r="48" spans="1:8" ht="18.75">
      <c r="A48" s="39"/>
      <c r="B48" s="40" t="s">
        <v>29</v>
      </c>
      <c r="C48" s="42" t="s">
        <v>25</v>
      </c>
      <c r="D48" s="42">
        <v>29</v>
      </c>
      <c r="E48" s="20">
        <v>47</v>
      </c>
      <c r="F48" s="43">
        <v>33</v>
      </c>
      <c r="G48" s="29">
        <f>F48/D48*100</f>
        <v>113.79310344827587</v>
      </c>
      <c r="H48" s="29">
        <f>F48/E48*100</f>
        <v>70.2127659574468</v>
      </c>
    </row>
    <row r="49" spans="1:8" ht="18.75">
      <c r="A49" s="40"/>
      <c r="B49" s="40" t="s">
        <v>30</v>
      </c>
      <c r="C49" s="42" t="s">
        <v>25</v>
      </c>
      <c r="D49" s="42">
        <v>1105</v>
      </c>
      <c r="E49" s="20">
        <v>902</v>
      </c>
      <c r="F49" s="43">
        <v>1302</v>
      </c>
      <c r="G49" s="29">
        <f>F49/D49*100</f>
        <v>117.82805429864254</v>
      </c>
      <c r="H49" s="29">
        <f>F49/E49*100</f>
        <v>144.3458980044346</v>
      </c>
    </row>
    <row r="50" spans="1:8" ht="18.75">
      <c r="A50" s="40"/>
      <c r="B50" s="44" t="s">
        <v>31</v>
      </c>
      <c r="C50" s="45" t="s">
        <v>25</v>
      </c>
      <c r="D50" s="45">
        <v>1297</v>
      </c>
      <c r="E50" s="46">
        <v>513</v>
      </c>
      <c r="F50" s="47">
        <v>1401</v>
      </c>
      <c r="G50" s="29">
        <f>F50/D50*100</f>
        <v>108.01850424055513</v>
      </c>
      <c r="H50" s="29">
        <f>F50/E50*100</f>
        <v>273.09941520467834</v>
      </c>
    </row>
    <row r="51" spans="1:8" ht="18.75">
      <c r="A51" s="48" t="s">
        <v>59</v>
      </c>
      <c r="B51" s="49"/>
      <c r="C51" s="44"/>
      <c r="D51" s="44"/>
      <c r="E51" s="44"/>
      <c r="F51" s="44"/>
      <c r="G51" s="44"/>
      <c r="H51" s="44"/>
    </row>
    <row r="52" spans="1:8" ht="18.75">
      <c r="A52" s="44">
        <v>1</v>
      </c>
      <c r="B52" s="44" t="s">
        <v>60</v>
      </c>
      <c r="C52" s="50" t="s">
        <v>44</v>
      </c>
      <c r="D52" s="51">
        <v>0.222</v>
      </c>
      <c r="E52" s="51">
        <v>1.581</v>
      </c>
      <c r="F52" s="51">
        <v>0.176</v>
      </c>
      <c r="G52" s="52">
        <f>F52/D52*100</f>
        <v>79.27927927927927</v>
      </c>
      <c r="H52" s="53">
        <f>F52/E52*100</f>
        <v>11.132194813409233</v>
      </c>
    </row>
    <row r="53" spans="1:12" ht="18.75">
      <c r="A53" s="44">
        <v>2</v>
      </c>
      <c r="B53" s="44" t="s">
        <v>45</v>
      </c>
      <c r="C53" s="50" t="s">
        <v>44</v>
      </c>
      <c r="D53" s="54">
        <v>1.978</v>
      </c>
      <c r="E53" s="51">
        <v>4.797</v>
      </c>
      <c r="F53" s="51">
        <v>3.87</v>
      </c>
      <c r="G53" s="52">
        <f>F53/D53*100</f>
        <v>195.65217391304347</v>
      </c>
      <c r="H53" s="53">
        <f>F53/E53*100</f>
        <v>80.67542213883678</v>
      </c>
      <c r="L53" s="5" t="s">
        <v>54</v>
      </c>
    </row>
    <row r="54" spans="1:8" ht="18.75">
      <c r="A54" s="48" t="s">
        <v>61</v>
      </c>
      <c r="B54" s="49"/>
      <c r="C54" s="44"/>
      <c r="D54" s="44"/>
      <c r="E54" s="44"/>
      <c r="F54" s="44"/>
      <c r="G54" s="44"/>
      <c r="H54" s="44"/>
    </row>
    <row r="55" spans="1:8" ht="18.75">
      <c r="A55" s="44">
        <v>1</v>
      </c>
      <c r="B55" s="44" t="s">
        <v>39</v>
      </c>
      <c r="C55" s="45" t="s">
        <v>33</v>
      </c>
      <c r="D55" s="45">
        <v>26</v>
      </c>
      <c r="E55" s="45">
        <v>16</v>
      </c>
      <c r="F55" s="45">
        <v>16</v>
      </c>
      <c r="G55" s="53">
        <f>F55/D55*100</f>
        <v>61.53846153846154</v>
      </c>
      <c r="H55" s="45">
        <f aca="true" t="shared" si="2" ref="H55:H60">F55/E55*100</f>
        <v>100</v>
      </c>
    </row>
    <row r="56" spans="1:8" ht="18.75">
      <c r="A56" s="44">
        <v>2</v>
      </c>
      <c r="B56" s="44" t="s">
        <v>40</v>
      </c>
      <c r="C56" s="45" t="s">
        <v>34</v>
      </c>
      <c r="D56" s="45">
        <v>3</v>
      </c>
      <c r="E56" s="45">
        <v>1.71</v>
      </c>
      <c r="F56" s="45">
        <v>1.68</v>
      </c>
      <c r="G56" s="53">
        <f>F56/D56*100</f>
        <v>55.99999999999999</v>
      </c>
      <c r="H56" s="53">
        <f t="shared" si="2"/>
        <v>98.24561403508771</v>
      </c>
    </row>
    <row r="57" spans="1:8" ht="18.75">
      <c r="A57" s="44">
        <v>3</v>
      </c>
      <c r="B57" s="44" t="s">
        <v>41</v>
      </c>
      <c r="C57" s="45" t="s">
        <v>34</v>
      </c>
      <c r="D57" s="45">
        <v>0</v>
      </c>
      <c r="E57" s="45">
        <v>0.17</v>
      </c>
      <c r="F57" s="45">
        <v>0.12</v>
      </c>
      <c r="G57" s="53"/>
      <c r="H57" s="53">
        <f t="shared" si="2"/>
        <v>70.58823529411764</v>
      </c>
    </row>
    <row r="58" spans="1:8" ht="18.75">
      <c r="A58" s="44">
        <v>4</v>
      </c>
      <c r="B58" s="44" t="s">
        <v>62</v>
      </c>
      <c r="C58" s="45" t="s">
        <v>33</v>
      </c>
      <c r="D58" s="45">
        <v>28</v>
      </c>
      <c r="E58" s="45">
        <v>20</v>
      </c>
      <c r="F58" s="45">
        <v>28</v>
      </c>
      <c r="G58" s="53">
        <f>F58/D58*100</f>
        <v>100</v>
      </c>
      <c r="H58" s="45">
        <f t="shared" si="2"/>
        <v>140</v>
      </c>
    </row>
    <row r="59" spans="1:8" ht="18.75">
      <c r="A59" s="44">
        <v>5</v>
      </c>
      <c r="B59" s="44" t="s">
        <v>42</v>
      </c>
      <c r="C59" s="45" t="s">
        <v>34</v>
      </c>
      <c r="D59" s="45">
        <v>3</v>
      </c>
      <c r="E59" s="45">
        <v>2.04</v>
      </c>
      <c r="F59" s="45">
        <v>2.94</v>
      </c>
      <c r="G59" s="53">
        <f>F59/D59*100</f>
        <v>98</v>
      </c>
      <c r="H59" s="53">
        <f t="shared" si="2"/>
        <v>144.11764705882354</v>
      </c>
    </row>
    <row r="60" spans="1:8" ht="18.75">
      <c r="A60" s="44">
        <v>6</v>
      </c>
      <c r="B60" s="44" t="s">
        <v>43</v>
      </c>
      <c r="C60" s="45" t="s">
        <v>33</v>
      </c>
      <c r="D60" s="45">
        <v>0</v>
      </c>
      <c r="E60" s="45">
        <v>1</v>
      </c>
      <c r="F60" s="45">
        <v>1</v>
      </c>
      <c r="G60" s="53"/>
      <c r="H60" s="45">
        <f t="shared" si="2"/>
        <v>100</v>
      </c>
    </row>
    <row r="61" spans="1:8" ht="18.75">
      <c r="A61" s="44">
        <v>7</v>
      </c>
      <c r="B61" s="44" t="s">
        <v>63</v>
      </c>
      <c r="C61" s="45" t="s">
        <v>34</v>
      </c>
      <c r="D61" s="45">
        <v>66.53</v>
      </c>
      <c r="E61" s="45">
        <v>90</v>
      </c>
      <c r="F61" s="45">
        <v>71.1</v>
      </c>
      <c r="G61" s="53">
        <f>F61/D61*100</f>
        <v>106.86908161731547</v>
      </c>
      <c r="H61" s="45">
        <f>F61/E61*100</f>
        <v>78.99999999999999</v>
      </c>
    </row>
  </sheetData>
  <sheetProtection/>
  <mergeCells count="11">
    <mergeCell ref="B2:H2"/>
    <mergeCell ref="A7:B7"/>
    <mergeCell ref="A51:B51"/>
    <mergeCell ref="A54:B54"/>
    <mergeCell ref="G4:H4"/>
    <mergeCell ref="A1:H1"/>
    <mergeCell ref="A4:A5"/>
    <mergeCell ref="B4:B5"/>
    <mergeCell ref="C4:C5"/>
    <mergeCell ref="E4:F4"/>
    <mergeCell ref="D4:D5"/>
  </mergeCells>
  <printOptions/>
  <pageMargins left="0.33" right="0.31" top="0.11" bottom="0.29" header="0.69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2020-06-19T00:52:00Z</cp:lastPrinted>
  <dcterms:created xsi:type="dcterms:W3CDTF">2016-10-29T01:53:18Z</dcterms:created>
  <dcterms:modified xsi:type="dcterms:W3CDTF">2020-06-19T09:49:39Z</dcterms:modified>
  <cp:category/>
  <cp:version/>
  <cp:contentType/>
  <cp:contentStatus/>
</cp:coreProperties>
</file>