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 activeTab="1"/>
  </bookViews>
  <sheets>
    <sheet name="2,1" sheetId="11" r:id="rId1"/>
    <sheet name="2,2" sheetId="12" r:id="rId2"/>
  </sheets>
  <definedNames>
    <definedName name="_xlnm.Print_Titles" localSheetId="1">'2,2'!$2:$5</definedName>
    <definedName name="_xlnm.Print_Area" localSheetId="1">'2,2'!$A$1:$O$14</definedName>
  </definedNames>
  <calcPr calcId="144525"/>
</workbook>
</file>

<file path=xl/calcChain.xml><?xml version="1.0" encoding="utf-8"?>
<calcChain xmlns="http://schemas.openxmlformats.org/spreadsheetml/2006/main">
  <c r="J17" i="12" l="1"/>
  <c r="G8" i="12"/>
  <c r="H8" i="12"/>
  <c r="I8" i="12"/>
  <c r="J8" i="12"/>
  <c r="K8" i="12"/>
  <c r="L8" i="12"/>
  <c r="M8" i="12"/>
  <c r="N8" i="12"/>
  <c r="F8" i="12"/>
  <c r="F30" i="11"/>
  <c r="G15" i="12"/>
  <c r="H15" i="12"/>
  <c r="I15" i="12"/>
  <c r="J15" i="12"/>
  <c r="K15" i="12"/>
  <c r="L15" i="12"/>
  <c r="M15" i="12"/>
  <c r="N15" i="12"/>
  <c r="F15" i="12"/>
  <c r="G11" i="12" l="1"/>
  <c r="H11" i="12"/>
  <c r="I11" i="12"/>
  <c r="J11" i="12"/>
  <c r="K11" i="12"/>
  <c r="L11" i="12"/>
  <c r="M11" i="12"/>
  <c r="N11" i="12"/>
  <c r="F12" i="12"/>
  <c r="F11" i="12" s="1"/>
  <c r="G13" i="12" l="1"/>
  <c r="H13" i="12"/>
  <c r="I13" i="12"/>
  <c r="J13" i="12"/>
  <c r="K13" i="12"/>
  <c r="L13" i="12"/>
  <c r="M13" i="12"/>
  <c r="N13" i="12"/>
  <c r="G6" i="12"/>
  <c r="H6" i="12"/>
  <c r="I6" i="12"/>
  <c r="J6" i="12"/>
  <c r="K6" i="12"/>
  <c r="L6" i="12"/>
  <c r="M6" i="12"/>
  <c r="N6" i="12"/>
  <c r="F13" i="12"/>
  <c r="F7" i="12"/>
  <c r="F6" i="12" s="1"/>
  <c r="G7" i="11"/>
  <c r="H7" i="11"/>
  <c r="I7" i="11"/>
  <c r="K7" i="11"/>
  <c r="L7" i="11"/>
  <c r="M7" i="11"/>
  <c r="G15" i="11"/>
  <c r="H15" i="11"/>
  <c r="I15" i="11"/>
  <c r="J15" i="11"/>
  <c r="K15" i="11"/>
  <c r="L15" i="11"/>
  <c r="M15" i="11"/>
  <c r="G20" i="11"/>
  <c r="H20" i="11"/>
  <c r="I20" i="11"/>
  <c r="J20" i="11"/>
  <c r="K20" i="11"/>
  <c r="L20" i="11"/>
  <c r="M20" i="11"/>
  <c r="N20" i="11"/>
  <c r="F20" i="11"/>
  <c r="J12" i="11"/>
  <c r="J7" i="11" s="1"/>
  <c r="L17" i="12" l="1"/>
  <c r="H17" i="12"/>
  <c r="F17" i="12"/>
  <c r="K17" i="12"/>
  <c r="G17" i="12"/>
  <c r="N17" i="12"/>
  <c r="M17" i="12"/>
  <c r="I17" i="12"/>
  <c r="G28" i="11"/>
  <c r="H28" i="11"/>
  <c r="I28" i="11"/>
  <c r="J28" i="11"/>
  <c r="K28" i="11"/>
  <c r="L28" i="11"/>
  <c r="M28" i="11"/>
  <c r="N28" i="11"/>
  <c r="F29" i="11"/>
  <c r="F28" i="11" s="1"/>
  <c r="G26" i="11"/>
  <c r="H26" i="11"/>
  <c r="I26" i="11"/>
  <c r="J26" i="11"/>
  <c r="K26" i="11"/>
  <c r="L26" i="11"/>
  <c r="M26" i="11"/>
  <c r="N26" i="11"/>
  <c r="G18" i="11"/>
  <c r="H18" i="11"/>
  <c r="I18" i="11"/>
  <c r="J18" i="11"/>
  <c r="K18" i="11"/>
  <c r="L18" i="11"/>
  <c r="M18" i="11"/>
  <c r="N18" i="11"/>
  <c r="F15" i="11"/>
  <c r="F18" i="11"/>
  <c r="F26" i="11"/>
  <c r="M30" i="11" l="1"/>
  <c r="I30" i="11"/>
  <c r="L30" i="11"/>
  <c r="G30" i="11"/>
  <c r="H30" i="11"/>
  <c r="K30" i="11"/>
  <c r="J30" i="11"/>
  <c r="N16" i="11"/>
  <c r="N15" i="11" s="1"/>
  <c r="N13" i="11"/>
  <c r="N10" i="11"/>
  <c r="N9" i="11"/>
  <c r="N7" i="11" l="1"/>
  <c r="N30" i="11"/>
  <c r="F8" i="11"/>
  <c r="F7" i="11" s="1"/>
</calcChain>
</file>

<file path=xl/sharedStrings.xml><?xml version="1.0" encoding="utf-8"?>
<sst xmlns="http://schemas.openxmlformats.org/spreadsheetml/2006/main" count="177" uniqueCount="95">
  <si>
    <t>I</t>
  </si>
  <si>
    <t>STT</t>
  </si>
  <si>
    <t>Ghi chú</t>
  </si>
  <si>
    <t>Trong đó</t>
  </si>
  <si>
    <t>II</t>
  </si>
  <si>
    <t>III</t>
  </si>
  <si>
    <t>Tổng</t>
  </si>
  <si>
    <t>Đơn vị tính</t>
  </si>
  <si>
    <t>Đơn vị tính: Triệu đồng</t>
  </si>
  <si>
    <t>Khối lượng</t>
  </si>
  <si>
    <t>ĐTPT</t>
  </si>
  <si>
    <t>SN</t>
  </si>
  <si>
    <t>Tín dụng</t>
  </si>
  <si>
    <t>Doanh nghiệp</t>
  </si>
  <si>
    <t>Tiêu chí Quy hoạch</t>
  </si>
  <si>
    <t>Tiêu chí Giao Thông</t>
  </si>
  <si>
    <t>Tiêu chí Thủy lợi</t>
  </si>
  <si>
    <t>Địa điểm thực hiện</t>
  </si>
  <si>
    <t>Hạng mục, 
nội dung đầu tư</t>
  </si>
  <si>
    <t>Vốn lồng ghép</t>
  </si>
  <si>
    <t>Nhân dân 
đóng góp</t>
  </si>
  <si>
    <t>Ngân sách
 Trung ương trực tiếp</t>
  </si>
  <si>
    <t>Ngân
 sách tỉnh</t>
  </si>
  <si>
    <t>Ngân
sách huyện</t>
  </si>
  <si>
    <t>Ngân
 sách xã</t>
  </si>
  <si>
    <t xml:space="preserve">Quy hoạch khu trung tâm dân cư, Cắm mốc khu quy hoạch dân cư mới </t>
  </si>
  <si>
    <t>Làng Pốt</t>
  </si>
  <si>
    <t>Đường từ nhà Diệp Ngọc Tuấn đi nhà Nguyễn Văn Mạnh (còn lại)</t>
  </si>
  <si>
    <t>thôn An Thượng 2</t>
  </si>
  <si>
    <t>Công trình</t>
  </si>
  <si>
    <t>Đường từ nhà Nguyễn Văn Dệ đi lên giáp chùa</t>
  </si>
  <si>
    <t>Thôn Thượng An 1</t>
  </si>
  <si>
    <t xml:space="preserve"> Bn=4,5; Bm=3 bằng BTXM; L=38m</t>
  </si>
  <si>
    <t xml:space="preserve"> Bn=4,5; Bm=3 bằng BTXM; L=165m</t>
  </si>
  <si>
    <t>Đường từ nhà Huỳnh Văn Xuân đi nhà Dương Thị Hồng</t>
  </si>
  <si>
    <t>Thôn Thượng An 2</t>
  </si>
  <si>
    <t xml:space="preserve"> Bn=4,0; Bm=3 bằng BTXM; L=245m</t>
  </si>
  <si>
    <t>Sửa chữa đường bên cạnh nhà rông</t>
  </si>
  <si>
    <t>Cống thoát nước, bờ kè hai bên cống</t>
  </si>
  <si>
    <t>Sữa chữa, tu dưỡng các tuyến đường</t>
  </si>
  <si>
    <t xml:space="preserve">thôn Thượng An 1, Thượng An 3, </t>
  </si>
  <si>
    <t>Thôn Thượng An 3</t>
  </si>
  <si>
    <t>Đập Đất Khách</t>
  </si>
  <si>
    <t xml:space="preserve">Kích thước: BxH=(30x50)cm, BTCT đá 1x2 mác 200 dày 0,08m, vữa lót 0,03m mác 50, L=200m </t>
  </si>
  <si>
    <t>Thôn An Thượng 3</t>
  </si>
  <si>
    <t>Đập Bụng</t>
  </si>
  <si>
    <t>Thôn An Thượng 2</t>
  </si>
  <si>
    <t>Xây bờ kè dài 40m, trụ pin tại đập xả</t>
  </si>
  <si>
    <t>Trường học</t>
  </si>
  <si>
    <t>Sửa chữa các công trình phụ tại trường mẫu giáo</t>
  </si>
  <si>
    <t>IV</t>
  </si>
  <si>
    <t>Vật chất văn hóa</t>
  </si>
  <si>
    <t>Sửa chữa các nhà văn hóa thôn</t>
  </si>
  <si>
    <t>Các thôn</t>
  </si>
  <si>
    <t>Xây dựng công trình phụ tại nhà rông</t>
  </si>
  <si>
    <t>Xây dựng khuôn viên, công trình phụ</t>
  </si>
  <si>
    <t>Sữa chữa khuôn viên trụ sở làm việc UBND xã</t>
  </si>
  <si>
    <t>Sửa chữa khuôn viên, cải tạo nhà làm việc</t>
  </si>
  <si>
    <t>V</t>
  </si>
  <si>
    <t>Chợ Thượng An 1</t>
  </si>
  <si>
    <t>Nhà lồng, công trình phụ</t>
  </si>
  <si>
    <t>Cơ sở Thương mại</t>
  </si>
  <si>
    <t>Tổng cộng:</t>
  </si>
  <si>
    <t>VI</t>
  </si>
  <si>
    <t>Trạm y tế</t>
  </si>
  <si>
    <t>Nhà khám bệnh, làm việc</t>
  </si>
  <si>
    <t>Nâng cấp các đường hẻm khu dân cư</t>
  </si>
  <si>
    <t>Sữa chữa mặt đường BTXM</t>
  </si>
  <si>
    <t>Thôn An Thượng 2, An Thượng 3</t>
  </si>
  <si>
    <t>Làm BTXM mặt đường, tổng chiều dài 382m</t>
  </si>
  <si>
    <t>Làm nền đường, hệ thống thoát nước</t>
  </si>
  <si>
    <t>Đường đi khu sản xuất Gò Kho</t>
  </si>
  <si>
    <t>Đường đi khu sản xuấtXóm Ké</t>
  </si>
  <si>
    <t>Nhà văn hóa xã</t>
  </si>
  <si>
    <t>Sân vận động</t>
  </si>
  <si>
    <t>Hội trường và hạng mục liên quan</t>
  </si>
  <si>
    <t>Thôn An Thượng 4</t>
  </si>
  <si>
    <t>Sân vận động, diện tích 13104m2</t>
  </si>
  <si>
    <t>Thôn Thượng An 4</t>
  </si>
  <si>
    <t>VII</t>
  </si>
  <si>
    <t xml:space="preserve">Biểu 2. ĐỐI VỚI LÀNG  NÔNG THÔN MỚI </t>
  </si>
  <si>
    <t>Thủy lợi</t>
  </si>
  <si>
    <t>Xây dựng kênh dẫn từ đập suối Tôm</t>
  </si>
  <si>
    <t>Kênh dẫn nước đấu nối đập ngăn nước</t>
  </si>
  <si>
    <t>Đường từ nhà rông củ đi khu quy hoạch dân cư đến giáp các đường BTXM</t>
  </si>
  <si>
    <t>Nền đường, mặt đườngBTXM  chiều dài 290m và hệ thống thoát nước</t>
  </si>
  <si>
    <t>Đề xuất mới</t>
  </si>
  <si>
    <t>Môi trường</t>
  </si>
  <si>
    <t>Từ nguồn thu tiền sử dụng đất của xã</t>
  </si>
  <si>
    <t>Hỗ trợ làm nhà vệ cho hộ dân (bao gồm cả đối tượng không phải hộ nghèo, cận nghèo, chính sách)</t>
  </si>
  <si>
    <t>Xây dựng 25 công trình nhà tiêu HVS cho hộ dân</t>
  </si>
  <si>
    <t>Từ nguồn thu tiền sử dụng đất của xã, huy động</t>
  </si>
  <si>
    <t xml:space="preserve">Từ nguồn thu tiền sử dụng đất của xã, </t>
  </si>
  <si>
    <t>Nghị quyết 107/NQ-HĐND, ngày 31/7/2021 của HĐND thị xã</t>
  </si>
  <si>
    <r>
      <t xml:space="preserve">Biểu 1. ĐỐI VỚI XÃ NÔNG THÔN MỚI NÂNG CAO
</t>
    </r>
    <r>
      <rPr>
        <sz val="13"/>
        <rFont val="Times New Roman"/>
        <family val="1"/>
      </rPr>
      <t>(Kèm theo Kế hoạch số 26/KH-UBND ngày 31/5/2021 của UBND xã Song An)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</si>
</sst>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  <numFmt numFmtId="166" formatCode="_(* #,##0.000_);_(* \(#,##0.000\);_(* &quot;-&quot;???_);_(@_)"/>
  </numFmts>
  <fonts count="25" x14ac:knownFonts="1">
    <font>
      <sz val="11"/>
      <color theme="1"/>
      <name val="Arial"/>
      <family val="2"/>
      <scheme val="minor"/>
    </font>
    <font>
      <b/>
      <sz val="13"/>
      <name val="Times New Roman"/>
      <family val="1"/>
      <charset val="163"/>
    </font>
    <font>
      <sz val="11"/>
      <color indexed="8"/>
      <name val="Calibri"/>
      <family val="2"/>
    </font>
    <font>
      <sz val="14"/>
      <name val="Times New Roman"/>
      <family val="1"/>
      <charset val="163"/>
    </font>
    <font>
      <sz val="10"/>
      <name val="Arial"/>
      <family val="2"/>
      <charset val="163"/>
    </font>
    <font>
      <sz val="13"/>
      <name val="Times New Roman"/>
      <family val="1"/>
      <charset val="163"/>
    </font>
    <font>
      <sz val="11"/>
      <color theme="1"/>
      <name val="Calibri"/>
      <family val="2"/>
    </font>
    <font>
      <sz val="10"/>
      <name val="Helv"/>
      <family val="2"/>
    </font>
    <font>
      <sz val="10"/>
      <name val="Times New Roman"/>
      <family val="1"/>
    </font>
    <font>
      <sz val="11"/>
      <color theme="1"/>
      <name val="Times New Roman"/>
      <family val="2"/>
    </font>
    <font>
      <sz val="11"/>
      <color theme="1"/>
      <name val="Arial"/>
      <family val="2"/>
      <scheme val="minor"/>
    </font>
    <font>
      <sz val="11"/>
      <name val="Times New Roman"/>
      <family val="1"/>
    </font>
    <font>
      <sz val="11"/>
      <color indexed="8"/>
      <name val="Arial Narrow"/>
      <family val="2"/>
    </font>
    <font>
      <b/>
      <sz val="14"/>
      <name val="Times New Roman"/>
      <family val="1"/>
      <charset val="163"/>
    </font>
    <font>
      <b/>
      <sz val="13"/>
      <name val="Times New Roman"/>
      <family val="1"/>
    </font>
    <font>
      <b/>
      <i/>
      <sz val="13"/>
      <color theme="1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6" fillId="0" borderId="0"/>
    <xf numFmtId="0" fontId="7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</cellStyleXfs>
  <cellXfs count="97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Fill="1" applyBorder="1" applyAlignment="1">
      <alignment vertical="center" wrapText="1"/>
    </xf>
    <xf numFmtId="0" fontId="1" fillId="0" borderId="0" xfId="0" applyFont="1"/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4" fillId="0" borderId="0" xfId="0" applyFont="1" applyFill="1"/>
    <xf numFmtId="0" fontId="15" fillId="0" borderId="0" xfId="0" applyFont="1" applyBorder="1"/>
    <xf numFmtId="0" fontId="14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5" fontId="5" fillId="0" borderId="1" xfId="11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0" fillId="0" borderId="0" xfId="0" applyFont="1" applyAlignment="1">
      <alignment wrapText="1"/>
    </xf>
    <xf numFmtId="0" fontId="2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165" fontId="21" fillId="0" borderId="1" xfId="11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43" fontId="5" fillId="0" borderId="1" xfId="11" applyFont="1" applyBorder="1" applyAlignment="1">
      <alignment wrapText="1"/>
    </xf>
    <xf numFmtId="43" fontId="5" fillId="0" borderId="1" xfId="11" applyFont="1" applyBorder="1" applyAlignment="1">
      <alignment horizontal="center" wrapText="1"/>
    </xf>
    <xf numFmtId="164" fontId="14" fillId="0" borderId="1" xfId="0" applyNumberFormat="1" applyFont="1" applyBorder="1" applyAlignment="1">
      <alignment wrapText="1"/>
    </xf>
    <xf numFmtId="0" fontId="13" fillId="0" borderId="1" xfId="0" applyFont="1" applyFill="1" applyBorder="1" applyAlignment="1">
      <alignment horizontal="left" wrapText="1"/>
    </xf>
    <xf numFmtId="43" fontId="13" fillId="0" borderId="1" xfId="11" applyFont="1" applyFill="1" applyBorder="1" applyAlignment="1">
      <alignment vertical="center" wrapText="1"/>
    </xf>
    <xf numFmtId="166" fontId="5" fillId="0" borderId="0" xfId="0" applyNumberFormat="1" applyFont="1"/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13" fillId="0" borderId="2" xfId="0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4" fontId="14" fillId="0" borderId="1" xfId="0" applyNumberFormat="1" applyFont="1" applyBorder="1"/>
    <xf numFmtId="4" fontId="14" fillId="0" borderId="0" xfId="0" applyNumberFormat="1" applyFont="1" applyBorder="1"/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4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11" xfId="0" applyFont="1" applyFill="1" applyBorder="1" applyAlignment="1">
      <alignment horizontal="center"/>
    </xf>
  </cellXfs>
  <cellStyles count="12">
    <cellStyle name="Bình thường" xfId="0" builtinId="0"/>
    <cellStyle name="Comma 2" xfId="5"/>
    <cellStyle name="Comma 2 3" xfId="8"/>
    <cellStyle name="Comma 3" xfId="9"/>
    <cellStyle name="Comma 4" xfId="1"/>
    <cellStyle name="Comma 5 3" xfId="6"/>
    <cellStyle name="Dấu_phảy" xfId="11" builtinId="3"/>
    <cellStyle name="Normal 10" xfId="10"/>
    <cellStyle name="Normal 2" xfId="3"/>
    <cellStyle name="Normal 2 2 3" xfId="7"/>
    <cellStyle name="Normal 3" xfId="2"/>
    <cellStyle name="Style 1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Chủ đề của Office">
  <a:themeElements>
    <a:clrScheme name="Văn phòng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ăn phòng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ăn phòng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="70" zoomScaleNormal="70" workbookViewId="0">
      <pane ySplit="5" topLeftCell="A33" activePane="bottomLeft" state="frozen"/>
      <selection pane="bottomLeft" activeCell="E29" sqref="E29"/>
    </sheetView>
  </sheetViews>
  <sheetFormatPr defaultColWidth="9.125" defaultRowHeight="16.5" x14ac:dyDescent="0.25"/>
  <cols>
    <col min="1" max="1" width="7.25" style="2" customWidth="1"/>
    <col min="2" max="2" width="23.125" style="2" customWidth="1"/>
    <col min="3" max="3" width="20.25" style="7" customWidth="1"/>
    <col min="4" max="4" width="13.125" style="7" customWidth="1"/>
    <col min="5" max="5" width="17.125" style="2" customWidth="1"/>
    <col min="6" max="6" width="14" style="2" customWidth="1"/>
    <col min="7" max="7" width="10.875" style="2" customWidth="1"/>
    <col min="8" max="8" width="9.375" style="2" customWidth="1"/>
    <col min="9" max="9" width="10.625" style="2" customWidth="1"/>
    <col min="10" max="10" width="14" style="2" customWidth="1"/>
    <col min="11" max="11" width="13.125" style="41" customWidth="1"/>
    <col min="12" max="12" width="8.75" style="2" customWidth="1"/>
    <col min="13" max="13" width="9.25" style="2" customWidth="1"/>
    <col min="14" max="14" width="12.625" style="2" customWidth="1"/>
    <col min="15" max="15" width="13.625" style="2" customWidth="1"/>
    <col min="16" max="16384" width="9.125" style="2"/>
  </cols>
  <sheetData>
    <row r="1" spans="1:15" s="20" customFormat="1" ht="36" customHeight="1" x14ac:dyDescent="0.3">
      <c r="A1" s="18"/>
      <c r="B1" s="90" t="s">
        <v>94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19" t="s">
        <v>8</v>
      </c>
      <c r="O1" s="18"/>
    </row>
    <row r="2" spans="1:15" ht="30.75" customHeight="1" x14ac:dyDescent="0.25">
      <c r="A2" s="78" t="s">
        <v>1</v>
      </c>
      <c r="B2" s="86" t="s">
        <v>18</v>
      </c>
      <c r="C2" s="86" t="s">
        <v>17</v>
      </c>
      <c r="D2" s="86" t="s">
        <v>7</v>
      </c>
      <c r="E2" s="86" t="s">
        <v>9</v>
      </c>
      <c r="F2" s="78" t="s">
        <v>6</v>
      </c>
      <c r="G2" s="78" t="s">
        <v>3</v>
      </c>
      <c r="H2" s="78"/>
      <c r="I2" s="78"/>
      <c r="J2" s="78"/>
      <c r="K2" s="78"/>
      <c r="L2" s="78"/>
      <c r="M2" s="78"/>
      <c r="N2" s="78"/>
      <c r="O2" s="78" t="s">
        <v>2</v>
      </c>
    </row>
    <row r="3" spans="1:15" ht="30.75" customHeight="1" x14ac:dyDescent="0.25">
      <c r="A3" s="78"/>
      <c r="B3" s="86"/>
      <c r="C3" s="86"/>
      <c r="D3" s="86"/>
      <c r="E3" s="86"/>
      <c r="F3" s="78"/>
      <c r="G3" s="79" t="s">
        <v>21</v>
      </c>
      <c r="H3" s="80"/>
      <c r="I3" s="83" t="s">
        <v>19</v>
      </c>
      <c r="J3" s="84"/>
      <c r="K3" s="84"/>
      <c r="L3" s="84"/>
      <c r="M3" s="84"/>
      <c r="N3" s="85"/>
      <c r="O3" s="78"/>
    </row>
    <row r="4" spans="1:15" ht="30" customHeight="1" x14ac:dyDescent="0.25">
      <c r="A4" s="78"/>
      <c r="B4" s="78"/>
      <c r="C4" s="86"/>
      <c r="D4" s="86"/>
      <c r="E4" s="86"/>
      <c r="F4" s="78"/>
      <c r="G4" s="81"/>
      <c r="H4" s="82"/>
      <c r="I4" s="86" t="s">
        <v>22</v>
      </c>
      <c r="J4" s="87" t="s">
        <v>23</v>
      </c>
      <c r="K4" s="87" t="s">
        <v>24</v>
      </c>
      <c r="L4" s="87" t="s">
        <v>12</v>
      </c>
      <c r="M4" s="86" t="s">
        <v>13</v>
      </c>
      <c r="N4" s="86" t="s">
        <v>20</v>
      </c>
      <c r="O4" s="78"/>
    </row>
    <row r="5" spans="1:15" ht="30" customHeight="1" x14ac:dyDescent="0.25">
      <c r="A5" s="78"/>
      <c r="B5" s="78"/>
      <c r="C5" s="86"/>
      <c r="D5" s="86"/>
      <c r="E5" s="86"/>
      <c r="F5" s="78"/>
      <c r="G5" s="17" t="s">
        <v>10</v>
      </c>
      <c r="H5" s="17" t="s">
        <v>11</v>
      </c>
      <c r="I5" s="78"/>
      <c r="J5" s="88"/>
      <c r="K5" s="88"/>
      <c r="L5" s="89"/>
      <c r="M5" s="86"/>
      <c r="N5" s="78"/>
      <c r="O5" s="78"/>
    </row>
    <row r="6" spans="1:15" s="4" customFormat="1" ht="18.75" x14ac:dyDescent="0.25">
      <c r="A6" s="8" t="s">
        <v>0</v>
      </c>
      <c r="B6" s="8" t="s">
        <v>14</v>
      </c>
      <c r="C6" s="9"/>
      <c r="D6" s="9"/>
      <c r="E6" s="8"/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8"/>
    </row>
    <row r="7" spans="1:15" s="4" customFormat="1" ht="18.75" x14ac:dyDescent="0.25">
      <c r="A7" s="9" t="s">
        <v>4</v>
      </c>
      <c r="B7" s="9" t="s">
        <v>15</v>
      </c>
      <c r="C7" s="13"/>
      <c r="D7" s="13"/>
      <c r="E7" s="13"/>
      <c r="F7" s="57">
        <f t="shared" ref="F7:N7" si="0">SUM(F8:F14)</f>
        <v>2094.06</v>
      </c>
      <c r="G7" s="57">
        <f t="shared" si="0"/>
        <v>0</v>
      </c>
      <c r="H7" s="57">
        <f t="shared" si="0"/>
        <v>0</v>
      </c>
      <c r="I7" s="57">
        <f t="shared" si="0"/>
        <v>115</v>
      </c>
      <c r="J7" s="57">
        <f t="shared" si="0"/>
        <v>159.54</v>
      </c>
      <c r="K7" s="57">
        <f t="shared" si="0"/>
        <v>1569</v>
      </c>
      <c r="L7" s="57">
        <f t="shared" si="0"/>
        <v>0</v>
      </c>
      <c r="M7" s="57">
        <f t="shared" si="0"/>
        <v>0</v>
      </c>
      <c r="N7" s="57">
        <f t="shared" si="0"/>
        <v>250.51999999999998</v>
      </c>
      <c r="O7" s="9"/>
    </row>
    <row r="8" spans="1:15" ht="75" x14ac:dyDescent="0.25">
      <c r="A8" s="15">
        <v>1</v>
      </c>
      <c r="B8" s="24" t="s">
        <v>27</v>
      </c>
      <c r="C8" s="12" t="s">
        <v>28</v>
      </c>
      <c r="D8" s="12" t="s">
        <v>29</v>
      </c>
      <c r="E8" s="27" t="s">
        <v>32</v>
      </c>
      <c r="F8" s="15">
        <f>G8+H8+I8+J8+K8+L8+M8+N8</f>
        <v>36.47</v>
      </c>
      <c r="G8" s="15"/>
      <c r="H8" s="15"/>
      <c r="I8" s="15"/>
      <c r="J8" s="15"/>
      <c r="K8" s="15">
        <v>31</v>
      </c>
      <c r="L8" s="15"/>
      <c r="M8" s="15"/>
      <c r="N8" s="15">
        <v>5.47</v>
      </c>
      <c r="O8" s="66" t="s">
        <v>91</v>
      </c>
    </row>
    <row r="9" spans="1:15" ht="104.25" customHeight="1" x14ac:dyDescent="0.25">
      <c r="A9" s="15">
        <v>2</v>
      </c>
      <c r="B9" s="25" t="s">
        <v>30</v>
      </c>
      <c r="C9" s="12" t="s">
        <v>31</v>
      </c>
      <c r="D9" s="12" t="s">
        <v>29</v>
      </c>
      <c r="E9" s="25" t="s">
        <v>33</v>
      </c>
      <c r="F9" s="46">
        <v>228.24</v>
      </c>
      <c r="G9" s="15"/>
      <c r="H9" s="15"/>
      <c r="I9" s="15"/>
      <c r="J9" s="15"/>
      <c r="K9" s="15">
        <v>194</v>
      </c>
      <c r="L9" s="15"/>
      <c r="M9" s="15"/>
      <c r="N9" s="15">
        <f>F9-K9</f>
        <v>34.240000000000009</v>
      </c>
      <c r="O9" s="66" t="s">
        <v>91</v>
      </c>
    </row>
    <row r="10" spans="1:15" ht="75" x14ac:dyDescent="0.25">
      <c r="A10" s="15">
        <v>3</v>
      </c>
      <c r="B10" s="25" t="s">
        <v>34</v>
      </c>
      <c r="C10" s="12" t="s">
        <v>35</v>
      </c>
      <c r="D10" s="12" t="s">
        <v>29</v>
      </c>
      <c r="E10" s="27" t="s">
        <v>36</v>
      </c>
      <c r="F10" s="15">
        <v>353</v>
      </c>
      <c r="G10" s="15"/>
      <c r="H10" s="15"/>
      <c r="I10" s="15"/>
      <c r="J10" s="15"/>
      <c r="K10" s="15">
        <v>300</v>
      </c>
      <c r="L10" s="15"/>
      <c r="M10" s="15"/>
      <c r="N10" s="15">
        <f>F10-K10</f>
        <v>53</v>
      </c>
      <c r="O10" s="66" t="s">
        <v>91</v>
      </c>
    </row>
    <row r="11" spans="1:15" ht="49.5" customHeight="1" x14ac:dyDescent="0.25">
      <c r="A11" s="15">
        <v>5</v>
      </c>
      <c r="B11" s="25" t="s">
        <v>39</v>
      </c>
      <c r="C11" s="12" t="s">
        <v>40</v>
      </c>
      <c r="D11" s="12" t="s">
        <v>29</v>
      </c>
      <c r="E11" s="25" t="s">
        <v>67</v>
      </c>
      <c r="F11" s="15">
        <v>306</v>
      </c>
      <c r="G11" s="15"/>
      <c r="H11" s="15"/>
      <c r="I11" s="15"/>
      <c r="J11" s="15"/>
      <c r="K11" s="15">
        <v>306</v>
      </c>
      <c r="L11" s="15"/>
      <c r="M11" s="15"/>
      <c r="N11" s="15">
        <v>0</v>
      </c>
      <c r="O11" s="66" t="s">
        <v>91</v>
      </c>
    </row>
    <row r="12" spans="1:15" ht="57.75" customHeight="1" x14ac:dyDescent="0.25">
      <c r="A12" s="15">
        <v>6</v>
      </c>
      <c r="B12" s="25" t="s">
        <v>66</v>
      </c>
      <c r="C12" s="12" t="s">
        <v>68</v>
      </c>
      <c r="D12" s="12" t="s">
        <v>29</v>
      </c>
      <c r="E12" s="25" t="s">
        <v>69</v>
      </c>
      <c r="F12" s="15">
        <v>302.7</v>
      </c>
      <c r="G12" s="15"/>
      <c r="H12" s="15"/>
      <c r="I12" s="15">
        <v>115</v>
      </c>
      <c r="J12" s="15">
        <f>F12-I12-N12</f>
        <v>159.54</v>
      </c>
      <c r="K12" s="47"/>
      <c r="L12" s="15"/>
      <c r="M12" s="15"/>
      <c r="N12" s="15">
        <v>28.16</v>
      </c>
      <c r="O12" s="12" t="s">
        <v>86</v>
      </c>
    </row>
    <row r="13" spans="1:15" ht="75" x14ac:dyDescent="0.25">
      <c r="A13" s="15">
        <v>7</v>
      </c>
      <c r="B13" s="25" t="s">
        <v>71</v>
      </c>
      <c r="C13" s="12" t="s">
        <v>41</v>
      </c>
      <c r="D13" s="12" t="s">
        <v>29</v>
      </c>
      <c r="E13" s="25" t="s">
        <v>70</v>
      </c>
      <c r="F13" s="15">
        <v>397.65</v>
      </c>
      <c r="G13" s="15"/>
      <c r="H13" s="15"/>
      <c r="I13" s="15"/>
      <c r="J13" s="15"/>
      <c r="K13" s="15">
        <v>338</v>
      </c>
      <c r="L13" s="15"/>
      <c r="M13" s="15"/>
      <c r="N13" s="15">
        <f>F13-K13</f>
        <v>59.649999999999977</v>
      </c>
      <c r="O13" s="66" t="s">
        <v>91</v>
      </c>
    </row>
    <row r="14" spans="1:15" ht="75" x14ac:dyDescent="0.25">
      <c r="A14" s="15">
        <v>8</v>
      </c>
      <c r="B14" s="24" t="s">
        <v>72</v>
      </c>
      <c r="C14" s="12" t="s">
        <v>78</v>
      </c>
      <c r="D14" s="12" t="s">
        <v>29</v>
      </c>
      <c r="E14" s="25" t="s">
        <v>70</v>
      </c>
      <c r="F14" s="15">
        <v>470</v>
      </c>
      <c r="G14" s="15"/>
      <c r="H14" s="15"/>
      <c r="I14" s="15"/>
      <c r="J14" s="15"/>
      <c r="K14" s="15">
        <v>400</v>
      </c>
      <c r="L14" s="15"/>
      <c r="M14" s="15"/>
      <c r="N14" s="15">
        <v>70</v>
      </c>
      <c r="O14" s="66" t="s">
        <v>91</v>
      </c>
    </row>
    <row r="15" spans="1:15" s="4" customFormat="1" ht="18.75" x14ac:dyDescent="0.3">
      <c r="A15" s="9" t="s">
        <v>5</v>
      </c>
      <c r="B15" s="56" t="s">
        <v>16</v>
      </c>
      <c r="C15" s="14"/>
      <c r="D15" s="14"/>
      <c r="E15" s="14"/>
      <c r="F15" s="16">
        <f>F16+F17</f>
        <v>735</v>
      </c>
      <c r="G15" s="16">
        <f t="shared" ref="G15:N15" si="1">G16+G17</f>
        <v>0</v>
      </c>
      <c r="H15" s="16">
        <f t="shared" si="1"/>
        <v>0</v>
      </c>
      <c r="I15" s="16">
        <f t="shared" si="1"/>
        <v>0</v>
      </c>
      <c r="J15" s="16">
        <f t="shared" si="1"/>
        <v>500</v>
      </c>
      <c r="K15" s="16">
        <f t="shared" si="1"/>
        <v>200</v>
      </c>
      <c r="L15" s="16">
        <f t="shared" si="1"/>
        <v>0</v>
      </c>
      <c r="M15" s="16">
        <f t="shared" si="1"/>
        <v>0</v>
      </c>
      <c r="N15" s="16">
        <f t="shared" si="1"/>
        <v>35</v>
      </c>
      <c r="O15" s="13"/>
    </row>
    <row r="16" spans="1:15" ht="99" x14ac:dyDescent="0.25">
      <c r="A16" s="1">
        <v>1</v>
      </c>
      <c r="B16" s="24" t="s">
        <v>42</v>
      </c>
      <c r="C16" s="5" t="s">
        <v>44</v>
      </c>
      <c r="D16" s="12" t="s">
        <v>29</v>
      </c>
      <c r="E16" s="28" t="s">
        <v>43</v>
      </c>
      <c r="F16" s="29">
        <v>235</v>
      </c>
      <c r="G16" s="29"/>
      <c r="H16" s="29"/>
      <c r="I16" s="29"/>
      <c r="J16" s="29"/>
      <c r="K16" s="29">
        <v>200</v>
      </c>
      <c r="L16" s="29"/>
      <c r="M16" s="29"/>
      <c r="N16" s="29">
        <f>F16-K16</f>
        <v>35</v>
      </c>
      <c r="O16" s="66" t="s">
        <v>91</v>
      </c>
    </row>
    <row r="17" spans="1:16" ht="75" x14ac:dyDescent="0.25">
      <c r="A17" s="1">
        <v>2</v>
      </c>
      <c r="B17" s="25" t="s">
        <v>45</v>
      </c>
      <c r="C17" s="5" t="s">
        <v>46</v>
      </c>
      <c r="D17" s="5" t="s">
        <v>29</v>
      </c>
      <c r="E17" s="25" t="s">
        <v>47</v>
      </c>
      <c r="F17" s="29">
        <v>500</v>
      </c>
      <c r="G17" s="29"/>
      <c r="H17" s="29"/>
      <c r="I17" s="29"/>
      <c r="J17" s="29">
        <v>500</v>
      </c>
      <c r="K17" s="29"/>
      <c r="L17" s="29"/>
      <c r="M17" s="29"/>
      <c r="N17" s="29"/>
      <c r="O17" s="66" t="s">
        <v>91</v>
      </c>
    </row>
    <row r="18" spans="1:16" ht="18.75" x14ac:dyDescent="0.3">
      <c r="A18" s="40" t="s">
        <v>50</v>
      </c>
      <c r="B18" s="48" t="s">
        <v>48</v>
      </c>
      <c r="C18" s="6"/>
      <c r="D18" s="6"/>
      <c r="E18" s="6"/>
      <c r="F18" s="49">
        <f>F19</f>
        <v>100</v>
      </c>
      <c r="G18" s="49">
        <f t="shared" ref="G18:N18" si="2">G19</f>
        <v>0</v>
      </c>
      <c r="H18" s="49">
        <f t="shared" si="2"/>
        <v>0</v>
      </c>
      <c r="I18" s="49">
        <f t="shared" si="2"/>
        <v>0</v>
      </c>
      <c r="J18" s="49">
        <f t="shared" si="2"/>
        <v>0</v>
      </c>
      <c r="K18" s="49">
        <f t="shared" si="2"/>
        <v>100</v>
      </c>
      <c r="L18" s="49">
        <f t="shared" si="2"/>
        <v>0</v>
      </c>
      <c r="M18" s="49">
        <f t="shared" si="2"/>
        <v>0</v>
      </c>
      <c r="N18" s="49">
        <f t="shared" si="2"/>
        <v>0</v>
      </c>
      <c r="O18" s="3"/>
    </row>
    <row r="19" spans="1:16" ht="75" x14ac:dyDescent="0.25">
      <c r="A19" s="1">
        <v>1</v>
      </c>
      <c r="B19" s="5" t="s">
        <v>49</v>
      </c>
      <c r="C19" s="5" t="s">
        <v>31</v>
      </c>
      <c r="D19" s="5" t="s">
        <v>29</v>
      </c>
      <c r="E19" s="5"/>
      <c r="F19" s="29">
        <v>100</v>
      </c>
      <c r="G19" s="29"/>
      <c r="H19" s="29"/>
      <c r="I19" s="29"/>
      <c r="J19" s="29"/>
      <c r="K19" s="29">
        <v>100</v>
      </c>
      <c r="L19" s="50"/>
      <c r="M19" s="50"/>
      <c r="N19" s="50"/>
      <c r="O19" s="66" t="s">
        <v>91</v>
      </c>
    </row>
    <row r="20" spans="1:16" x14ac:dyDescent="0.25">
      <c r="A20" s="40" t="s">
        <v>58</v>
      </c>
      <c r="B20" s="30" t="s">
        <v>51</v>
      </c>
      <c r="C20" s="30"/>
      <c r="D20" s="30"/>
      <c r="E20" s="39"/>
      <c r="F20" s="51">
        <f>SUM(F21:F25)</f>
        <v>2340</v>
      </c>
      <c r="G20" s="51">
        <f t="shared" ref="G20:N20" si="3">SUM(G21:G25)</f>
        <v>0</v>
      </c>
      <c r="H20" s="51">
        <f t="shared" si="3"/>
        <v>0</v>
      </c>
      <c r="I20" s="51">
        <f t="shared" si="3"/>
        <v>0</v>
      </c>
      <c r="J20" s="51">
        <f t="shared" si="3"/>
        <v>0</v>
      </c>
      <c r="K20" s="51">
        <f t="shared" si="3"/>
        <v>2340</v>
      </c>
      <c r="L20" s="51">
        <f t="shared" si="3"/>
        <v>0</v>
      </c>
      <c r="M20" s="51">
        <f t="shared" si="3"/>
        <v>0</v>
      </c>
      <c r="N20" s="51">
        <f t="shared" si="3"/>
        <v>0</v>
      </c>
      <c r="O20" s="40"/>
    </row>
    <row r="21" spans="1:16" ht="75" x14ac:dyDescent="0.25">
      <c r="A21" s="35">
        <v>1</v>
      </c>
      <c r="B21" s="25" t="s">
        <v>73</v>
      </c>
      <c r="C21" s="32" t="s">
        <v>44</v>
      </c>
      <c r="D21" s="32" t="s">
        <v>29</v>
      </c>
      <c r="E21" s="24" t="s">
        <v>75</v>
      </c>
      <c r="F21" s="32">
        <v>900</v>
      </c>
      <c r="G21" s="32"/>
      <c r="H21" s="32"/>
      <c r="I21" s="32"/>
      <c r="J21" s="32"/>
      <c r="K21" s="52">
        <v>900</v>
      </c>
      <c r="L21" s="32"/>
      <c r="M21" s="32"/>
      <c r="N21" s="32"/>
      <c r="O21" s="66" t="s">
        <v>92</v>
      </c>
    </row>
    <row r="22" spans="1:16" ht="87" customHeight="1" x14ac:dyDescent="0.25">
      <c r="A22" s="35">
        <v>2</v>
      </c>
      <c r="B22" s="24" t="s">
        <v>74</v>
      </c>
      <c r="C22" s="32" t="s">
        <v>76</v>
      </c>
      <c r="D22" s="32" t="s">
        <v>29</v>
      </c>
      <c r="E22" s="25" t="s">
        <v>77</v>
      </c>
      <c r="F22" s="53">
        <v>1000</v>
      </c>
      <c r="G22" s="32"/>
      <c r="H22" s="32"/>
      <c r="I22" s="32"/>
      <c r="J22" s="32"/>
      <c r="K22" s="54">
        <v>1000</v>
      </c>
      <c r="L22" s="32"/>
      <c r="M22" s="32"/>
      <c r="N22" s="32"/>
      <c r="O22" s="66" t="s">
        <v>92</v>
      </c>
    </row>
    <row r="23" spans="1:16" ht="75" x14ac:dyDescent="0.25">
      <c r="A23" s="35">
        <v>2</v>
      </c>
      <c r="B23" s="33" t="s">
        <v>52</v>
      </c>
      <c r="C23" s="32" t="s">
        <v>53</v>
      </c>
      <c r="D23" s="32" t="s">
        <v>29</v>
      </c>
      <c r="E23" s="32"/>
      <c r="F23" s="32">
        <v>120</v>
      </c>
      <c r="G23" s="32"/>
      <c r="H23" s="32"/>
      <c r="I23" s="32"/>
      <c r="J23" s="32"/>
      <c r="K23" s="52">
        <v>120</v>
      </c>
      <c r="L23" s="32"/>
      <c r="M23" s="32"/>
      <c r="N23" s="32"/>
      <c r="O23" s="66" t="s">
        <v>91</v>
      </c>
    </row>
    <row r="24" spans="1:16" ht="75.75" thickBot="1" x14ac:dyDescent="0.3">
      <c r="A24" s="35">
        <v>3</v>
      </c>
      <c r="B24" s="34" t="s">
        <v>54</v>
      </c>
      <c r="C24" s="7" t="s">
        <v>26</v>
      </c>
      <c r="D24" s="32" t="s">
        <v>29</v>
      </c>
      <c r="E24" s="34" t="s">
        <v>55</v>
      </c>
      <c r="F24" s="32">
        <v>70</v>
      </c>
      <c r="G24" s="32"/>
      <c r="H24" s="32"/>
      <c r="I24" s="32"/>
      <c r="J24" s="32"/>
      <c r="K24" s="52">
        <v>70</v>
      </c>
      <c r="L24" s="32"/>
      <c r="M24" s="32"/>
      <c r="N24" s="32"/>
      <c r="O24" s="66" t="s">
        <v>91</v>
      </c>
    </row>
    <row r="25" spans="1:16" ht="51.75" customHeight="1" x14ac:dyDescent="0.25">
      <c r="A25" s="35">
        <v>4</v>
      </c>
      <c r="B25" s="36" t="s">
        <v>56</v>
      </c>
      <c r="C25" s="35" t="s">
        <v>46</v>
      </c>
      <c r="D25" s="35" t="s">
        <v>29</v>
      </c>
      <c r="E25" s="36" t="s">
        <v>57</v>
      </c>
      <c r="F25" s="35">
        <v>250</v>
      </c>
      <c r="G25" s="35"/>
      <c r="H25" s="35"/>
      <c r="I25" s="35"/>
      <c r="J25" s="35"/>
      <c r="K25" s="35">
        <v>250</v>
      </c>
      <c r="L25" s="35"/>
      <c r="M25" s="35"/>
      <c r="N25" s="35"/>
      <c r="O25" s="66" t="s">
        <v>91</v>
      </c>
      <c r="P25" s="37"/>
    </row>
    <row r="26" spans="1:16" x14ac:dyDescent="0.25">
      <c r="A26" s="38" t="s">
        <v>63</v>
      </c>
      <c r="B26" s="38" t="s">
        <v>61</v>
      </c>
      <c r="C26" s="35"/>
      <c r="D26" s="35"/>
      <c r="E26" s="35"/>
      <c r="F26" s="38">
        <f>F27</f>
        <v>700</v>
      </c>
      <c r="G26" s="38">
        <f t="shared" ref="G26:N26" si="4">G27</f>
        <v>0</v>
      </c>
      <c r="H26" s="38">
        <f t="shared" si="4"/>
        <v>0</v>
      </c>
      <c r="I26" s="38">
        <f t="shared" si="4"/>
        <v>0</v>
      </c>
      <c r="J26" s="38">
        <f t="shared" si="4"/>
        <v>0</v>
      </c>
      <c r="K26" s="38">
        <f t="shared" si="4"/>
        <v>700</v>
      </c>
      <c r="L26" s="38">
        <f t="shared" si="4"/>
        <v>0</v>
      </c>
      <c r="M26" s="38">
        <f t="shared" si="4"/>
        <v>0</v>
      </c>
      <c r="N26" s="38">
        <f t="shared" si="4"/>
        <v>0</v>
      </c>
      <c r="O26" s="35"/>
      <c r="P26" s="37"/>
    </row>
    <row r="27" spans="1:16" ht="75" x14ac:dyDescent="0.25">
      <c r="A27" s="35">
        <v>1</v>
      </c>
      <c r="B27" s="35" t="s">
        <v>59</v>
      </c>
      <c r="C27" s="35" t="s">
        <v>31</v>
      </c>
      <c r="D27" s="35" t="s">
        <v>29</v>
      </c>
      <c r="E27" s="35" t="s">
        <v>60</v>
      </c>
      <c r="F27" s="35">
        <v>700</v>
      </c>
      <c r="G27" s="35"/>
      <c r="H27" s="35"/>
      <c r="I27" s="35"/>
      <c r="J27" s="35"/>
      <c r="K27" s="35">
        <v>700</v>
      </c>
      <c r="L27" s="35"/>
      <c r="M27" s="35"/>
      <c r="N27" s="35">
        <v>0</v>
      </c>
      <c r="O27" s="66" t="s">
        <v>88</v>
      </c>
      <c r="P27" s="37"/>
    </row>
    <row r="28" spans="1:16" x14ac:dyDescent="0.25">
      <c r="A28" s="38" t="s">
        <v>79</v>
      </c>
      <c r="B28" s="38" t="s">
        <v>64</v>
      </c>
      <c r="C28" s="35"/>
      <c r="D28" s="35"/>
      <c r="E28" s="35"/>
      <c r="F28" s="44">
        <f>F29</f>
        <v>3000</v>
      </c>
      <c r="G28" s="44">
        <f t="shared" ref="G28:N28" si="5">G29</f>
        <v>0</v>
      </c>
      <c r="H28" s="44">
        <f t="shared" si="5"/>
        <v>0</v>
      </c>
      <c r="I28" s="44">
        <f t="shared" si="5"/>
        <v>0</v>
      </c>
      <c r="J28" s="44">
        <f t="shared" si="5"/>
        <v>3000</v>
      </c>
      <c r="K28" s="44">
        <f t="shared" si="5"/>
        <v>0</v>
      </c>
      <c r="L28" s="44">
        <f t="shared" si="5"/>
        <v>0</v>
      </c>
      <c r="M28" s="44">
        <f t="shared" si="5"/>
        <v>0</v>
      </c>
      <c r="N28" s="44">
        <f t="shared" si="5"/>
        <v>0</v>
      </c>
      <c r="O28" s="35"/>
      <c r="P28" s="37"/>
    </row>
    <row r="29" spans="1:16" ht="99" x14ac:dyDescent="0.25">
      <c r="A29" s="35">
        <v>1</v>
      </c>
      <c r="B29" s="35" t="s">
        <v>64</v>
      </c>
      <c r="C29" s="35" t="s">
        <v>46</v>
      </c>
      <c r="D29" s="35" t="s">
        <v>29</v>
      </c>
      <c r="E29" s="35" t="s">
        <v>65</v>
      </c>
      <c r="F29" s="43">
        <f>J29</f>
        <v>3000</v>
      </c>
      <c r="G29" s="35"/>
      <c r="H29" s="35"/>
      <c r="I29" s="35"/>
      <c r="J29" s="42">
        <v>3000</v>
      </c>
      <c r="K29" s="35"/>
      <c r="L29" s="35"/>
      <c r="M29" s="35"/>
      <c r="N29" s="35"/>
      <c r="O29" s="35" t="s">
        <v>93</v>
      </c>
      <c r="P29" s="37"/>
    </row>
    <row r="30" spans="1:16" x14ac:dyDescent="0.25">
      <c r="A30" s="92" t="s">
        <v>62</v>
      </c>
      <c r="B30" s="93"/>
      <c r="C30" s="32"/>
      <c r="D30" s="32"/>
      <c r="E30" s="32"/>
      <c r="F30" s="55">
        <f>F26+F20+F18+F15+F7+F6+F28</f>
        <v>8969.06</v>
      </c>
      <c r="G30" s="55">
        <f t="shared" ref="G30:N30" si="6">G26+G20+G18+G15+G7+G6+G28</f>
        <v>0</v>
      </c>
      <c r="H30" s="55">
        <f t="shared" si="6"/>
        <v>0</v>
      </c>
      <c r="I30" s="55">
        <f t="shared" si="6"/>
        <v>115</v>
      </c>
      <c r="J30" s="55">
        <f t="shared" si="6"/>
        <v>3659.54</v>
      </c>
      <c r="K30" s="55">
        <f t="shared" si="6"/>
        <v>4909</v>
      </c>
      <c r="L30" s="55">
        <f t="shared" si="6"/>
        <v>0</v>
      </c>
      <c r="M30" s="55">
        <f t="shared" si="6"/>
        <v>0</v>
      </c>
      <c r="N30" s="55">
        <f t="shared" si="6"/>
        <v>285.52</v>
      </c>
      <c r="O30" s="31"/>
    </row>
    <row r="31" spans="1:16" x14ac:dyDescent="0.25">
      <c r="F31" s="77"/>
      <c r="G31" s="77"/>
      <c r="H31" s="77"/>
      <c r="I31" s="77"/>
      <c r="J31" s="77"/>
      <c r="K31" s="77"/>
      <c r="L31" s="77"/>
      <c r="M31" s="77"/>
      <c r="N31" s="77"/>
    </row>
    <row r="32" spans="1:16" x14ac:dyDescent="0.25">
      <c r="F32" s="58"/>
      <c r="G32" s="58"/>
      <c r="H32" s="58"/>
      <c r="I32" s="58"/>
      <c r="J32" s="58"/>
      <c r="K32" s="58"/>
      <c r="L32" s="58"/>
      <c r="M32" s="58"/>
      <c r="N32" s="58"/>
    </row>
    <row r="33" spans="6:6" x14ac:dyDescent="0.25">
      <c r="F33" s="58"/>
    </row>
    <row r="34" spans="6:6" x14ac:dyDescent="0.25">
      <c r="F34" s="58"/>
    </row>
  </sheetData>
  <mergeCells count="18">
    <mergeCell ref="A30:B30"/>
    <mergeCell ref="A2:A5"/>
    <mergeCell ref="B2:B5"/>
    <mergeCell ref="C2:C5"/>
    <mergeCell ref="D2:D5"/>
    <mergeCell ref="E2:E5"/>
    <mergeCell ref="N4:N5"/>
    <mergeCell ref="B1:L1"/>
    <mergeCell ref="F2:F5"/>
    <mergeCell ref="G2:N2"/>
    <mergeCell ref="O2:O5"/>
    <mergeCell ref="G3:H4"/>
    <mergeCell ref="I3:N3"/>
    <mergeCell ref="I4:I5"/>
    <mergeCell ref="J4:J5"/>
    <mergeCell ref="K4:K5"/>
    <mergeCell ref="L4:L5"/>
    <mergeCell ref="M4:M5"/>
  </mergeCells>
  <pageMargins left="0.44" right="0.27" top="0.25" bottom="0.2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zoomScale="70" zoomScaleNormal="70" workbookViewId="0">
      <pane ySplit="5" topLeftCell="A11" activePane="bottomLeft" state="frozen"/>
      <selection pane="bottomLeft" activeCell="H19" sqref="H19"/>
    </sheetView>
  </sheetViews>
  <sheetFormatPr defaultColWidth="9.125" defaultRowHeight="16.5" x14ac:dyDescent="0.25"/>
  <cols>
    <col min="1" max="1" width="9.25" style="2" bestFit="1" customWidth="1"/>
    <col min="2" max="2" width="24.25" style="2" customWidth="1"/>
    <col min="3" max="3" width="12.625" style="7" customWidth="1"/>
    <col min="4" max="4" width="12.5" style="7" customWidth="1"/>
    <col min="5" max="5" width="17.375" style="2" customWidth="1"/>
    <col min="6" max="6" width="11.25" style="2" customWidth="1"/>
    <col min="7" max="7" width="10" style="2" customWidth="1"/>
    <col min="8" max="8" width="9.375" style="2" customWidth="1"/>
    <col min="9" max="11" width="8.625" style="2" customWidth="1"/>
    <col min="12" max="12" width="6.625" style="2" customWidth="1"/>
    <col min="13" max="13" width="7" style="2" customWidth="1"/>
    <col min="14" max="14" width="10.625" style="2" customWidth="1"/>
    <col min="15" max="15" width="14.75" style="2" customWidth="1"/>
    <col min="16" max="16384" width="9.125" style="2"/>
  </cols>
  <sheetData>
    <row r="1" spans="1:15" s="20" customFormat="1" ht="36" customHeight="1" x14ac:dyDescent="0.3">
      <c r="A1" s="18"/>
      <c r="B1" s="96" t="s">
        <v>80</v>
      </c>
      <c r="C1" s="96"/>
      <c r="D1" s="96"/>
      <c r="E1" s="96"/>
      <c r="F1" s="96"/>
      <c r="G1" s="96"/>
      <c r="H1" s="96"/>
      <c r="I1" s="96"/>
      <c r="J1" s="96"/>
      <c r="K1" s="96"/>
      <c r="L1" s="18"/>
      <c r="M1" s="19" t="s">
        <v>8</v>
      </c>
      <c r="O1" s="18"/>
    </row>
    <row r="2" spans="1:15" ht="30.75" customHeight="1" x14ac:dyDescent="0.25">
      <c r="A2" s="78" t="s">
        <v>1</v>
      </c>
      <c r="B2" s="86" t="s">
        <v>18</v>
      </c>
      <c r="C2" s="86" t="s">
        <v>17</v>
      </c>
      <c r="D2" s="86" t="s">
        <v>7</v>
      </c>
      <c r="E2" s="86" t="s">
        <v>9</v>
      </c>
      <c r="F2" s="78" t="s">
        <v>6</v>
      </c>
      <c r="G2" s="78" t="s">
        <v>3</v>
      </c>
      <c r="H2" s="78"/>
      <c r="I2" s="78"/>
      <c r="J2" s="78"/>
      <c r="K2" s="78"/>
      <c r="L2" s="78"/>
      <c r="M2" s="78"/>
      <c r="N2" s="78"/>
      <c r="O2" s="78" t="s">
        <v>2</v>
      </c>
    </row>
    <row r="3" spans="1:15" ht="30.75" customHeight="1" x14ac:dyDescent="0.25">
      <c r="A3" s="78"/>
      <c r="B3" s="86"/>
      <c r="C3" s="86"/>
      <c r="D3" s="86"/>
      <c r="E3" s="86"/>
      <c r="F3" s="78"/>
      <c r="G3" s="79" t="s">
        <v>21</v>
      </c>
      <c r="H3" s="80"/>
      <c r="I3" s="83" t="s">
        <v>19</v>
      </c>
      <c r="J3" s="84"/>
      <c r="K3" s="84"/>
      <c r="L3" s="84"/>
      <c r="M3" s="84"/>
      <c r="N3" s="85"/>
      <c r="O3" s="78"/>
    </row>
    <row r="4" spans="1:15" ht="30" customHeight="1" x14ac:dyDescent="0.25">
      <c r="A4" s="78"/>
      <c r="B4" s="78"/>
      <c r="C4" s="86"/>
      <c r="D4" s="86"/>
      <c r="E4" s="86"/>
      <c r="F4" s="78"/>
      <c r="G4" s="81"/>
      <c r="H4" s="82"/>
      <c r="I4" s="86" t="s">
        <v>22</v>
      </c>
      <c r="J4" s="87" t="s">
        <v>23</v>
      </c>
      <c r="K4" s="87" t="s">
        <v>24</v>
      </c>
      <c r="L4" s="87" t="s">
        <v>12</v>
      </c>
      <c r="M4" s="86" t="s">
        <v>13</v>
      </c>
      <c r="N4" s="86" t="s">
        <v>20</v>
      </c>
      <c r="O4" s="78"/>
    </row>
    <row r="5" spans="1:15" ht="30" customHeight="1" x14ac:dyDescent="0.25">
      <c r="A5" s="78"/>
      <c r="B5" s="78"/>
      <c r="C5" s="86"/>
      <c r="D5" s="86"/>
      <c r="E5" s="86"/>
      <c r="F5" s="78"/>
      <c r="G5" s="21" t="s">
        <v>10</v>
      </c>
      <c r="H5" s="21" t="s">
        <v>11</v>
      </c>
      <c r="I5" s="78"/>
      <c r="J5" s="88"/>
      <c r="K5" s="88"/>
      <c r="L5" s="89"/>
      <c r="M5" s="86"/>
      <c r="N5" s="78"/>
      <c r="O5" s="78"/>
    </row>
    <row r="6" spans="1:15" s="4" customFormat="1" ht="18.75" x14ac:dyDescent="0.25">
      <c r="A6" s="8" t="s">
        <v>0</v>
      </c>
      <c r="B6" s="8" t="s">
        <v>14</v>
      </c>
      <c r="C6" s="9"/>
      <c r="D6" s="9"/>
      <c r="E6" s="8"/>
      <c r="F6" s="10">
        <f>F7</f>
        <v>180</v>
      </c>
      <c r="G6" s="10">
        <f t="shared" ref="G6:N6" si="0">G7</f>
        <v>0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 t="shared" si="0"/>
        <v>180</v>
      </c>
      <c r="L6" s="10">
        <f t="shared" si="0"/>
        <v>0</v>
      </c>
      <c r="M6" s="10">
        <f t="shared" si="0"/>
        <v>0</v>
      </c>
      <c r="N6" s="10">
        <f t="shared" si="0"/>
        <v>0</v>
      </c>
      <c r="O6" s="8"/>
    </row>
    <row r="7" spans="1:15" s="4" customFormat="1" ht="56.25" x14ac:dyDescent="0.25">
      <c r="A7" s="23">
        <v>1</v>
      </c>
      <c r="B7" s="22" t="s">
        <v>25</v>
      </c>
      <c r="C7" s="67" t="s">
        <v>26</v>
      </c>
      <c r="D7" s="23"/>
      <c r="E7" s="23"/>
      <c r="F7" s="45">
        <f>K7</f>
        <v>180</v>
      </c>
      <c r="G7" s="45"/>
      <c r="H7" s="45"/>
      <c r="I7" s="45"/>
      <c r="J7" s="45"/>
      <c r="K7" s="45">
        <v>180</v>
      </c>
      <c r="L7" s="45"/>
      <c r="M7" s="45"/>
      <c r="N7" s="45">
        <v>0</v>
      </c>
      <c r="O7" s="66" t="s">
        <v>88</v>
      </c>
    </row>
    <row r="8" spans="1:15" s="4" customFormat="1" ht="18.75" x14ac:dyDescent="0.25">
      <c r="A8" s="8" t="s">
        <v>4</v>
      </c>
      <c r="B8" s="9" t="s">
        <v>15</v>
      </c>
      <c r="C8" s="13"/>
      <c r="D8" s="13"/>
      <c r="E8" s="13"/>
      <c r="F8" s="8">
        <f>F9+F10</f>
        <v>910</v>
      </c>
      <c r="G8" s="8">
        <f t="shared" ref="G8:N8" si="1">G9+G10</f>
        <v>700</v>
      </c>
      <c r="H8" s="8">
        <f t="shared" si="1"/>
        <v>0</v>
      </c>
      <c r="I8" s="8">
        <f t="shared" si="1"/>
        <v>100</v>
      </c>
      <c r="J8" s="8">
        <f t="shared" si="1"/>
        <v>0</v>
      </c>
      <c r="K8" s="8">
        <f t="shared" si="1"/>
        <v>80</v>
      </c>
      <c r="L8" s="8">
        <f t="shared" si="1"/>
        <v>0</v>
      </c>
      <c r="M8" s="8">
        <f t="shared" si="1"/>
        <v>0</v>
      </c>
      <c r="N8" s="8">
        <f t="shared" si="1"/>
        <v>30</v>
      </c>
      <c r="O8" s="9"/>
    </row>
    <row r="9" spans="1:15" ht="56.25" x14ac:dyDescent="0.25">
      <c r="A9" s="11">
        <v>1</v>
      </c>
      <c r="B9" s="25" t="s">
        <v>37</v>
      </c>
      <c r="C9" s="12" t="s">
        <v>26</v>
      </c>
      <c r="D9" s="12" t="s">
        <v>29</v>
      </c>
      <c r="E9" s="25" t="s">
        <v>38</v>
      </c>
      <c r="F9" s="15">
        <v>80</v>
      </c>
      <c r="G9" s="15"/>
      <c r="H9" s="15"/>
      <c r="I9" s="15"/>
      <c r="J9" s="15"/>
      <c r="K9" s="15">
        <v>80</v>
      </c>
      <c r="L9" s="15"/>
      <c r="M9" s="15"/>
      <c r="N9" s="15">
        <v>0</v>
      </c>
      <c r="O9" s="66" t="s">
        <v>88</v>
      </c>
    </row>
    <row r="10" spans="1:15" ht="70.5" customHeight="1" x14ac:dyDescent="0.25">
      <c r="A10" s="11">
        <v>2</v>
      </c>
      <c r="B10" s="25" t="s">
        <v>84</v>
      </c>
      <c r="C10" s="12" t="s">
        <v>26</v>
      </c>
      <c r="D10" s="12" t="s">
        <v>29</v>
      </c>
      <c r="E10" s="22" t="s">
        <v>85</v>
      </c>
      <c r="F10" s="15">
        <v>830</v>
      </c>
      <c r="G10" s="15">
        <v>700</v>
      </c>
      <c r="H10" s="15"/>
      <c r="I10" s="15">
        <v>100</v>
      </c>
      <c r="J10" s="15"/>
      <c r="K10" s="15"/>
      <c r="L10" s="15"/>
      <c r="M10" s="15"/>
      <c r="N10" s="15">
        <v>30</v>
      </c>
      <c r="O10" s="12" t="s">
        <v>86</v>
      </c>
    </row>
    <row r="11" spans="1:15" ht="18.75" x14ac:dyDescent="0.25">
      <c r="A11" s="59" t="s">
        <v>5</v>
      </c>
      <c r="B11" s="68" t="s">
        <v>81</v>
      </c>
      <c r="C11" s="12"/>
      <c r="D11" s="12"/>
      <c r="E11" s="25"/>
      <c r="F11" s="69">
        <f>F12</f>
        <v>500</v>
      </c>
      <c r="G11" s="69">
        <f t="shared" ref="G11:N11" si="2">G12</f>
        <v>0</v>
      </c>
      <c r="H11" s="69">
        <f t="shared" si="2"/>
        <v>0</v>
      </c>
      <c r="I11" s="69">
        <f t="shared" si="2"/>
        <v>450</v>
      </c>
      <c r="J11" s="69">
        <f t="shared" si="2"/>
        <v>40</v>
      </c>
      <c r="K11" s="69">
        <f t="shared" si="2"/>
        <v>0</v>
      </c>
      <c r="L11" s="69">
        <f t="shared" si="2"/>
        <v>0</v>
      </c>
      <c r="M11" s="69">
        <f t="shared" si="2"/>
        <v>0</v>
      </c>
      <c r="N11" s="69">
        <f t="shared" si="2"/>
        <v>10</v>
      </c>
      <c r="O11" s="12"/>
    </row>
    <row r="12" spans="1:15" ht="36" customHeight="1" x14ac:dyDescent="0.25">
      <c r="A12" s="11">
        <v>1</v>
      </c>
      <c r="B12" s="25" t="s">
        <v>82</v>
      </c>
      <c r="C12" s="12" t="s">
        <v>26</v>
      </c>
      <c r="D12" s="12" t="s">
        <v>29</v>
      </c>
      <c r="E12" s="25" t="s">
        <v>83</v>
      </c>
      <c r="F12" s="15">
        <f>G12+H12+I12+J12+K12+L12+M12+N12</f>
        <v>500</v>
      </c>
      <c r="G12" s="15"/>
      <c r="H12" s="15"/>
      <c r="I12" s="15">
        <v>450</v>
      </c>
      <c r="J12" s="15">
        <v>40</v>
      </c>
      <c r="K12" s="15"/>
      <c r="L12" s="15"/>
      <c r="M12" s="15"/>
      <c r="N12" s="15">
        <v>10</v>
      </c>
      <c r="O12" s="12" t="s">
        <v>86</v>
      </c>
    </row>
    <row r="13" spans="1:15" ht="18.75" x14ac:dyDescent="0.25">
      <c r="A13" s="59" t="s">
        <v>50</v>
      </c>
      <c r="B13" s="60" t="s">
        <v>51</v>
      </c>
      <c r="C13" s="12"/>
      <c r="D13" s="12"/>
      <c r="E13" s="12"/>
      <c r="F13" s="59">
        <f>F14</f>
        <v>70</v>
      </c>
      <c r="G13" s="59">
        <f t="shared" ref="G13:N13" si="3">G14</f>
        <v>0</v>
      </c>
      <c r="H13" s="59">
        <f t="shared" si="3"/>
        <v>0</v>
      </c>
      <c r="I13" s="59">
        <f t="shared" si="3"/>
        <v>0</v>
      </c>
      <c r="J13" s="59">
        <f t="shared" si="3"/>
        <v>0</v>
      </c>
      <c r="K13" s="59">
        <f t="shared" si="3"/>
        <v>70</v>
      </c>
      <c r="L13" s="59">
        <f t="shared" si="3"/>
        <v>0</v>
      </c>
      <c r="M13" s="59">
        <f t="shared" si="3"/>
        <v>0</v>
      </c>
      <c r="N13" s="59">
        <f t="shared" si="3"/>
        <v>0</v>
      </c>
      <c r="O13" s="12"/>
    </row>
    <row r="14" spans="1:15" ht="72" customHeight="1" x14ac:dyDescent="0.3">
      <c r="A14" s="61">
        <v>1</v>
      </c>
      <c r="B14" s="26" t="s">
        <v>54</v>
      </c>
      <c r="C14" s="71" t="s">
        <v>26</v>
      </c>
      <c r="D14" s="62" t="s">
        <v>29</v>
      </c>
      <c r="E14" s="27" t="s">
        <v>55</v>
      </c>
      <c r="F14" s="62">
        <v>70</v>
      </c>
      <c r="G14" s="62"/>
      <c r="H14" s="62"/>
      <c r="I14" s="62"/>
      <c r="J14" s="62"/>
      <c r="K14" s="63">
        <v>70</v>
      </c>
      <c r="L14" s="64"/>
      <c r="M14" s="64"/>
      <c r="N14" s="65"/>
      <c r="O14" s="66" t="s">
        <v>88</v>
      </c>
    </row>
    <row r="15" spans="1:15" ht="23.25" customHeight="1" x14ac:dyDescent="0.25">
      <c r="A15" s="70" t="s">
        <v>58</v>
      </c>
      <c r="B15" s="68" t="s">
        <v>87</v>
      </c>
      <c r="C15" s="71"/>
      <c r="D15" s="62"/>
      <c r="E15" s="25"/>
      <c r="F15" s="75">
        <f>F16</f>
        <v>250</v>
      </c>
      <c r="G15" s="75">
        <f t="shared" ref="G15:N15" si="4">G16</f>
        <v>0</v>
      </c>
      <c r="H15" s="75">
        <f t="shared" si="4"/>
        <v>0</v>
      </c>
      <c r="I15" s="75">
        <f t="shared" si="4"/>
        <v>150</v>
      </c>
      <c r="J15" s="75">
        <f t="shared" si="4"/>
        <v>25</v>
      </c>
      <c r="K15" s="75">
        <f t="shared" si="4"/>
        <v>0</v>
      </c>
      <c r="L15" s="75">
        <f t="shared" si="4"/>
        <v>0</v>
      </c>
      <c r="M15" s="75">
        <f t="shared" si="4"/>
        <v>0</v>
      </c>
      <c r="N15" s="75">
        <f t="shared" si="4"/>
        <v>75</v>
      </c>
      <c r="O15" s="66"/>
    </row>
    <row r="16" spans="1:15" ht="77.25" customHeight="1" x14ac:dyDescent="0.25">
      <c r="A16" s="11">
        <v>1</v>
      </c>
      <c r="B16" s="25" t="s">
        <v>89</v>
      </c>
      <c r="C16" s="71" t="s">
        <v>26</v>
      </c>
      <c r="D16" s="71" t="s">
        <v>29</v>
      </c>
      <c r="E16" s="25" t="s">
        <v>90</v>
      </c>
      <c r="F16" s="72">
        <v>250</v>
      </c>
      <c r="G16" s="72"/>
      <c r="H16" s="72"/>
      <c r="I16" s="72">
        <v>150</v>
      </c>
      <c r="J16" s="72">
        <v>25</v>
      </c>
      <c r="K16" s="72"/>
      <c r="L16" s="73"/>
      <c r="M16" s="73"/>
      <c r="N16" s="74">
        <v>75</v>
      </c>
      <c r="O16" s="12" t="s">
        <v>86</v>
      </c>
    </row>
    <row r="17" spans="1:15" x14ac:dyDescent="0.25">
      <c r="A17" s="94" t="s">
        <v>62</v>
      </c>
      <c r="B17" s="95"/>
      <c r="C17" s="32"/>
      <c r="D17" s="32"/>
      <c r="E17" s="31"/>
      <c r="F17" s="76">
        <f t="shared" ref="F17:N17" si="5">F15+F13+F11+F8+F6</f>
        <v>1910</v>
      </c>
      <c r="G17" s="76">
        <f t="shared" si="5"/>
        <v>700</v>
      </c>
      <c r="H17" s="76">
        <f t="shared" si="5"/>
        <v>0</v>
      </c>
      <c r="I17" s="76">
        <f t="shared" si="5"/>
        <v>700</v>
      </c>
      <c r="J17" s="76">
        <f t="shared" si="5"/>
        <v>65</v>
      </c>
      <c r="K17" s="76">
        <f t="shared" si="5"/>
        <v>330</v>
      </c>
      <c r="L17" s="76">
        <f t="shared" si="5"/>
        <v>0</v>
      </c>
      <c r="M17" s="76">
        <f t="shared" si="5"/>
        <v>0</v>
      </c>
      <c r="N17" s="76">
        <f t="shared" si="5"/>
        <v>115</v>
      </c>
      <c r="O17" s="31"/>
    </row>
  </sheetData>
  <mergeCells count="18">
    <mergeCell ref="A17:B17"/>
    <mergeCell ref="B1:K1"/>
    <mergeCell ref="A2:A5"/>
    <mergeCell ref="B2:B5"/>
    <mergeCell ref="C2:C5"/>
    <mergeCell ref="D2:D5"/>
    <mergeCell ref="E2:E5"/>
    <mergeCell ref="F2:F5"/>
    <mergeCell ref="G2:N2"/>
    <mergeCell ref="O2:O5"/>
    <mergeCell ref="G3:H4"/>
    <mergeCell ref="I3:N3"/>
    <mergeCell ref="I4:I5"/>
    <mergeCell ref="J4:J5"/>
    <mergeCell ref="K4:K5"/>
    <mergeCell ref="L4:L5"/>
    <mergeCell ref="M4:M5"/>
    <mergeCell ref="N4:N5"/>
  </mergeCells>
  <pageMargins left="0.45" right="0.2" top="0.54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2</vt:i4>
      </vt:variant>
      <vt:variant>
        <vt:lpstr>Phạm vi có Tên</vt:lpstr>
      </vt:variant>
      <vt:variant>
        <vt:i4>2</vt:i4>
      </vt:variant>
    </vt:vector>
  </HeadingPairs>
  <TitlesOfParts>
    <vt:vector size="4" baseType="lpstr">
      <vt:lpstr>2,1</vt:lpstr>
      <vt:lpstr>2,2</vt:lpstr>
      <vt:lpstr>'2,2'!Print_Titles</vt:lpstr>
      <vt:lpstr>'2,2'!Vùng_In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2021-07-06T02:04:21Z</dcterms:modified>
</cp:coreProperties>
</file>